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3095" windowHeight="9540" firstSheet="8" activeTab="8"/>
  </bookViews>
  <sheets>
    <sheet name="Результати моніторингу з укр. м" sheetId="1" r:id="rId1"/>
    <sheet name="Диктант діаграми" sheetId="2" r:id="rId2"/>
    <sheet name="Диктант Типові помилки" sheetId="3" r:id="rId3"/>
    <sheet name="Диктант .Помилки. Діаграми" sheetId="6" r:id="rId4"/>
    <sheet name="Типові помики. Діаграми" sheetId="4" r:id="rId5"/>
    <sheet name="Математика. Типові помилки" sheetId="5" r:id="rId6"/>
    <sheet name="Рівень навч. досягн. з матем." sheetId="8" r:id="rId7"/>
    <sheet name="Навч. доягн. діаграма" sheetId="9" r:id="rId8"/>
    <sheet name="Результати сфор. техн. чит. " sheetId="7" r:id="rId9"/>
    <sheet name="Темп читання" sheetId="10" r:id="rId10"/>
    <sheet name="Рівень навч досяг. з техн. чит." sheetId="11" r:id="rId11"/>
    <sheet name="Тех. чит. діаграми" sheetId="12" r:id="rId12"/>
    <sheet name="Англ мова письмо" sheetId="13" r:id="rId13"/>
    <sheet name="Англ мова говоріння" sheetId="14" r:id="rId14"/>
    <sheet name="Англ мова читання" sheetId="15" r:id="rId15"/>
    <sheet name="Англ мова аудіювання" sheetId="16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C10" i="5" l="1"/>
  <c r="B10" i="5"/>
  <c r="I30" i="16"/>
  <c r="I31" i="16" s="1"/>
  <c r="H30" i="16"/>
  <c r="H31" i="16" s="1"/>
  <c r="G30" i="16"/>
  <c r="G31" i="16" s="1"/>
  <c r="F30" i="16"/>
  <c r="K30" i="16" s="1"/>
  <c r="E30" i="16"/>
  <c r="D30" i="16"/>
  <c r="I22" i="16"/>
  <c r="I23" i="16" s="1"/>
  <c r="H22" i="16"/>
  <c r="H23" i="16" s="1"/>
  <c r="G22" i="16"/>
  <c r="G23" i="16" s="1"/>
  <c r="F22" i="16"/>
  <c r="K22" i="16" s="1"/>
  <c r="E22" i="16"/>
  <c r="D22" i="16"/>
  <c r="I14" i="16"/>
  <c r="I15" i="16" s="1"/>
  <c r="H14" i="16"/>
  <c r="H15" i="16" s="1"/>
  <c r="G14" i="16"/>
  <c r="G15" i="16" s="1"/>
  <c r="F14" i="16"/>
  <c r="K14" i="16" s="1"/>
  <c r="E14" i="16"/>
  <c r="D14" i="16"/>
  <c r="I30" i="15"/>
  <c r="I31" i="15" s="1"/>
  <c r="H30" i="15"/>
  <c r="H31" i="15" s="1"/>
  <c r="G30" i="15"/>
  <c r="G31" i="15" s="1"/>
  <c r="F30" i="15"/>
  <c r="K30" i="15" s="1"/>
  <c r="E30" i="15"/>
  <c r="D30" i="15"/>
  <c r="I22" i="15"/>
  <c r="I23" i="15" s="1"/>
  <c r="H22" i="15"/>
  <c r="H23" i="15" s="1"/>
  <c r="G22" i="15"/>
  <c r="G23" i="15" s="1"/>
  <c r="F22" i="15"/>
  <c r="K22" i="15" s="1"/>
  <c r="E22" i="15"/>
  <c r="D22" i="15"/>
  <c r="I14" i="15"/>
  <c r="I15" i="15" s="1"/>
  <c r="H14" i="15"/>
  <c r="H15" i="15" s="1"/>
  <c r="G14" i="15"/>
  <c r="G15" i="15" s="1"/>
  <c r="F14" i="15"/>
  <c r="K14" i="15" s="1"/>
  <c r="E14" i="15"/>
  <c r="D14" i="15"/>
  <c r="G30" i="14"/>
  <c r="G31" i="14" s="1"/>
  <c r="F30" i="14"/>
  <c r="F31" i="14" s="1"/>
  <c r="E30" i="14"/>
  <c r="E31" i="14" s="1"/>
  <c r="D30" i="14"/>
  <c r="I30" i="14" s="1"/>
  <c r="C30" i="14"/>
  <c r="B30" i="14"/>
  <c r="G22" i="14"/>
  <c r="G23" i="14" s="1"/>
  <c r="F22" i="14"/>
  <c r="F23" i="14" s="1"/>
  <c r="E22" i="14"/>
  <c r="E23" i="14" s="1"/>
  <c r="D22" i="14"/>
  <c r="I22" i="14" s="1"/>
  <c r="C22" i="14"/>
  <c r="B22" i="14"/>
  <c r="G14" i="14"/>
  <c r="G15" i="14" s="1"/>
  <c r="F14" i="14"/>
  <c r="F15" i="14" s="1"/>
  <c r="E14" i="14"/>
  <c r="E15" i="14" s="1"/>
  <c r="D14" i="14"/>
  <c r="I14" i="14" s="1"/>
  <c r="C14" i="14"/>
  <c r="B14" i="14"/>
  <c r="H30" i="13"/>
  <c r="H31" i="13" s="1"/>
  <c r="G30" i="13"/>
  <c r="G31" i="13" s="1"/>
  <c r="F30" i="13"/>
  <c r="F31" i="13" s="1"/>
  <c r="E30" i="13"/>
  <c r="J30" i="13" s="1"/>
  <c r="D30" i="13"/>
  <c r="C30" i="13"/>
  <c r="H22" i="13"/>
  <c r="H23" i="13" s="1"/>
  <c r="G22" i="13"/>
  <c r="G23" i="13" s="1"/>
  <c r="F22" i="13"/>
  <c r="F23" i="13" s="1"/>
  <c r="E22" i="13"/>
  <c r="E23" i="13" s="1"/>
  <c r="D22" i="13"/>
  <c r="C22" i="13"/>
  <c r="G14" i="13"/>
  <c r="G15" i="13" s="1"/>
  <c r="F14" i="13"/>
  <c r="F15" i="13" s="1"/>
  <c r="E14" i="13"/>
  <c r="E15" i="13" s="1"/>
  <c r="D14" i="13"/>
  <c r="H15" i="13" s="1"/>
  <c r="C14" i="13"/>
  <c r="H29" i="11"/>
  <c r="H30" i="11" s="1"/>
  <c r="G29" i="11"/>
  <c r="G30" i="11" s="1"/>
  <c r="F29" i="11"/>
  <c r="F30" i="11" s="1"/>
  <c r="E29" i="11"/>
  <c r="J29" i="11" s="1"/>
  <c r="D29" i="11"/>
  <c r="C29" i="11"/>
  <c r="H21" i="11"/>
  <c r="H22" i="11" s="1"/>
  <c r="G21" i="11"/>
  <c r="G22" i="11" s="1"/>
  <c r="F21" i="11"/>
  <c r="F22" i="11" s="1"/>
  <c r="E21" i="11"/>
  <c r="J21" i="11" s="1"/>
  <c r="D21" i="11"/>
  <c r="C21" i="11"/>
  <c r="H14" i="11"/>
  <c r="H15" i="11" s="1"/>
  <c r="G14" i="11"/>
  <c r="G15" i="11" s="1"/>
  <c r="F14" i="11"/>
  <c r="F15" i="11" s="1"/>
  <c r="E14" i="11"/>
  <c r="J14" i="11" s="1"/>
  <c r="D14" i="11"/>
  <c r="C14" i="11"/>
  <c r="H28" i="8"/>
  <c r="H29" i="8" s="1"/>
  <c r="G28" i="8"/>
  <c r="G29" i="8" s="1"/>
  <c r="F28" i="8"/>
  <c r="F29" i="8" s="1"/>
  <c r="E28" i="8"/>
  <c r="J28" i="8" s="1"/>
  <c r="D28" i="8"/>
  <c r="C28" i="8"/>
  <c r="H20" i="8"/>
  <c r="H21" i="8" s="1"/>
  <c r="G20" i="8"/>
  <c r="G21" i="8" s="1"/>
  <c r="F20" i="8"/>
  <c r="F21" i="8" s="1"/>
  <c r="E20" i="8"/>
  <c r="J20" i="8" s="1"/>
  <c r="D20" i="8"/>
  <c r="C20" i="8"/>
  <c r="H13" i="8"/>
  <c r="H14" i="8" s="1"/>
  <c r="G13" i="8"/>
  <c r="G14" i="8" s="1"/>
  <c r="F13" i="8"/>
  <c r="F14" i="8" s="1"/>
  <c r="E13" i="8"/>
  <c r="J13" i="8" s="1"/>
  <c r="D13" i="8"/>
  <c r="C13" i="8"/>
  <c r="Q24" i="7"/>
  <c r="Q25" i="7" s="1"/>
  <c r="P24" i="7"/>
  <c r="P25" i="7" s="1"/>
  <c r="O24" i="7"/>
  <c r="O25" i="7" s="1"/>
  <c r="N24" i="7"/>
  <c r="N25" i="7" s="1"/>
  <c r="M24" i="7"/>
  <c r="M25" i="7" s="1"/>
  <c r="L24" i="7"/>
  <c r="L25" i="7" s="1"/>
  <c r="K24" i="7"/>
  <c r="K25" i="7" s="1"/>
  <c r="J24" i="7"/>
  <c r="J25" i="7" s="1"/>
  <c r="I24" i="7"/>
  <c r="I25" i="7" s="1"/>
  <c r="H24" i="7"/>
  <c r="H25" i="7" s="1"/>
  <c r="G24" i="7"/>
  <c r="G25" i="7" s="1"/>
  <c r="F24" i="7"/>
  <c r="F25" i="7" s="1"/>
  <c r="E24" i="7"/>
  <c r="E25" i="7" s="1"/>
  <c r="D24" i="7"/>
  <c r="D25" i="7" s="1"/>
  <c r="C24" i="7"/>
  <c r="C25" i="7" s="1"/>
  <c r="B24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2" i="7"/>
  <c r="Q13" i="7" s="1"/>
  <c r="P12" i="7"/>
  <c r="P13" i="7" s="1"/>
  <c r="O12" i="7"/>
  <c r="O13" i="7" s="1"/>
  <c r="N12" i="7"/>
  <c r="N13" i="7" s="1"/>
  <c r="M12" i="7"/>
  <c r="M13" i="7" s="1"/>
  <c r="L12" i="7"/>
  <c r="L13" i="7" s="1"/>
  <c r="K12" i="7"/>
  <c r="K13" i="7" s="1"/>
  <c r="J12" i="7"/>
  <c r="J13" i="7" s="1"/>
  <c r="I12" i="7"/>
  <c r="I13" i="7" s="1"/>
  <c r="H12" i="7"/>
  <c r="H13" i="7" s="1"/>
  <c r="G12" i="7"/>
  <c r="G13" i="7" s="1"/>
  <c r="F12" i="7"/>
  <c r="F13" i="7" s="1"/>
  <c r="E12" i="7"/>
  <c r="E13" i="7" s="1"/>
  <c r="D12" i="7"/>
  <c r="D13" i="7" s="1"/>
  <c r="C12" i="7"/>
  <c r="C13" i="7" s="1"/>
  <c r="B12" i="7"/>
  <c r="Q20" i="5"/>
  <c r="Q21" i="5" s="1"/>
  <c r="P20" i="5"/>
  <c r="P21" i="5" s="1"/>
  <c r="O20" i="5"/>
  <c r="O21" i="5" s="1"/>
  <c r="N20" i="5"/>
  <c r="N21" i="5" s="1"/>
  <c r="M20" i="5"/>
  <c r="M21" i="5" s="1"/>
  <c r="L20" i="5"/>
  <c r="L21" i="5" s="1"/>
  <c r="K20" i="5"/>
  <c r="K21" i="5" s="1"/>
  <c r="J20" i="5"/>
  <c r="J21" i="5" s="1"/>
  <c r="I20" i="5"/>
  <c r="I21" i="5" s="1"/>
  <c r="H20" i="5"/>
  <c r="H21" i="5" s="1"/>
  <c r="G20" i="5"/>
  <c r="G21" i="5" s="1"/>
  <c r="F20" i="5"/>
  <c r="F21" i="5" s="1"/>
  <c r="E20" i="5"/>
  <c r="E21" i="5" s="1"/>
  <c r="D20" i="5"/>
  <c r="D21" i="5" s="1"/>
  <c r="C20" i="5"/>
  <c r="B20" i="5"/>
  <c r="Q15" i="5"/>
  <c r="P15" i="5"/>
  <c r="P16" i="5" s="1"/>
  <c r="O15" i="5"/>
  <c r="N15" i="5"/>
  <c r="N16" i="5" s="1"/>
  <c r="M15" i="5"/>
  <c r="M16" i="5" s="1"/>
  <c r="L15" i="5"/>
  <c r="L16" i="5" s="1"/>
  <c r="K15" i="5"/>
  <c r="K16" i="5" s="1"/>
  <c r="J15" i="5"/>
  <c r="J16" i="5" s="1"/>
  <c r="I15" i="5"/>
  <c r="I16" i="5" s="1"/>
  <c r="H15" i="5"/>
  <c r="H16" i="5" s="1"/>
  <c r="G15" i="5"/>
  <c r="G16" i="5" s="1"/>
  <c r="F15" i="5"/>
  <c r="F16" i="5" s="1"/>
  <c r="E15" i="5"/>
  <c r="E16" i="5" s="1"/>
  <c r="D15" i="5"/>
  <c r="D16" i="5" s="1"/>
  <c r="C15" i="5"/>
  <c r="B15" i="5"/>
  <c r="Q10" i="5"/>
  <c r="P10" i="5"/>
  <c r="P11" i="5" s="1"/>
  <c r="O10" i="5"/>
  <c r="N10" i="5"/>
  <c r="N11" i="5" s="1"/>
  <c r="M10" i="5"/>
  <c r="L10" i="5"/>
  <c r="L11" i="5" s="1"/>
  <c r="K10" i="5"/>
  <c r="J10" i="5"/>
  <c r="J11" i="5" s="1"/>
  <c r="I10" i="5"/>
  <c r="H10" i="5"/>
  <c r="H11" i="5" s="1"/>
  <c r="G10" i="5"/>
  <c r="F10" i="5"/>
  <c r="F11" i="5" s="1"/>
  <c r="E10" i="5"/>
  <c r="D10" i="5"/>
  <c r="D11" i="5" s="1"/>
  <c r="U18" i="3"/>
  <c r="U19" i="3" s="1"/>
  <c r="T18" i="3"/>
  <c r="T19" i="3" s="1"/>
  <c r="S18" i="3"/>
  <c r="S19" i="3" s="1"/>
  <c r="R18" i="3"/>
  <c r="R19" i="3" s="1"/>
  <c r="Q18" i="3"/>
  <c r="Q19" i="3" s="1"/>
  <c r="P18" i="3"/>
  <c r="P19" i="3" s="1"/>
  <c r="O18" i="3"/>
  <c r="O19" i="3" s="1"/>
  <c r="N18" i="3"/>
  <c r="N19" i="3" s="1"/>
  <c r="M18" i="3"/>
  <c r="M19" i="3" s="1"/>
  <c r="L18" i="3"/>
  <c r="L19" i="3" s="1"/>
  <c r="K18" i="3"/>
  <c r="K19" i="3" s="1"/>
  <c r="J18" i="3"/>
  <c r="J19" i="3" s="1"/>
  <c r="I18" i="3"/>
  <c r="I19" i="3" s="1"/>
  <c r="H18" i="3"/>
  <c r="H19" i="3" s="1"/>
  <c r="G18" i="3"/>
  <c r="G19" i="3" s="1"/>
  <c r="F18" i="3"/>
  <c r="F19" i="3" s="1"/>
  <c r="E18" i="3"/>
  <c r="E19" i="3" s="1"/>
  <c r="D18" i="3"/>
  <c r="D19" i="3" s="1"/>
  <c r="C18" i="3"/>
  <c r="B18" i="3"/>
  <c r="U13" i="3"/>
  <c r="U14" i="3" s="1"/>
  <c r="T13" i="3"/>
  <c r="T14" i="3" s="1"/>
  <c r="S13" i="3"/>
  <c r="S14" i="3" s="1"/>
  <c r="R13" i="3"/>
  <c r="R14" i="3" s="1"/>
  <c r="Q13" i="3"/>
  <c r="Q14" i="3" s="1"/>
  <c r="P13" i="3"/>
  <c r="P14" i="3" s="1"/>
  <c r="O13" i="3"/>
  <c r="O14" i="3" s="1"/>
  <c r="N13" i="3"/>
  <c r="M13" i="3"/>
  <c r="L13" i="3"/>
  <c r="L14" i="3" s="1"/>
  <c r="K13" i="3"/>
  <c r="K14" i="3" s="1"/>
  <c r="J13" i="3"/>
  <c r="J14" i="3" s="1"/>
  <c r="I13" i="3"/>
  <c r="I14" i="3" s="1"/>
  <c r="H13" i="3"/>
  <c r="H14" i="3" s="1"/>
  <c r="G13" i="3"/>
  <c r="G14" i="3" s="1"/>
  <c r="F13" i="3"/>
  <c r="F14" i="3" s="1"/>
  <c r="E13" i="3"/>
  <c r="E14" i="3" s="1"/>
  <c r="D13" i="3"/>
  <c r="D14" i="3" s="1"/>
  <c r="C13" i="3"/>
  <c r="B13" i="3"/>
  <c r="U8" i="3"/>
  <c r="U9" i="3" s="1"/>
  <c r="T8" i="3"/>
  <c r="T9" i="3" s="1"/>
  <c r="S8" i="3"/>
  <c r="S9" i="3" s="1"/>
  <c r="R8" i="3"/>
  <c r="R9" i="3" s="1"/>
  <c r="O8" i="3"/>
  <c r="O9" i="3" s="1"/>
  <c r="N8" i="3"/>
  <c r="N9" i="3" s="1"/>
  <c r="M8" i="3"/>
  <c r="M9" i="3" s="1"/>
  <c r="L8" i="3"/>
  <c r="L9" i="3" s="1"/>
  <c r="K8" i="3"/>
  <c r="K9" i="3" s="1"/>
  <c r="J8" i="3"/>
  <c r="J9" i="3" s="1"/>
  <c r="I8" i="3"/>
  <c r="I9" i="3" s="1"/>
  <c r="H8" i="3"/>
  <c r="H9" i="3" s="1"/>
  <c r="G8" i="3"/>
  <c r="G9" i="3" s="1"/>
  <c r="F8" i="3"/>
  <c r="F9" i="3" s="1"/>
  <c r="E8" i="3"/>
  <c r="E9" i="3" s="1"/>
  <c r="D8" i="3"/>
  <c r="D9" i="3" s="1"/>
  <c r="C8" i="3"/>
  <c r="P9" i="3" s="1"/>
  <c r="B8" i="3"/>
  <c r="H32" i="1"/>
  <c r="H34" i="1" s="1"/>
  <c r="G32" i="1"/>
  <c r="G34" i="1" s="1"/>
  <c r="F32" i="1"/>
  <c r="F34" i="1" s="1"/>
  <c r="E32" i="1"/>
  <c r="E34" i="1" s="1"/>
  <c r="D32" i="1"/>
  <c r="C32" i="1"/>
  <c r="H23" i="1"/>
  <c r="H25" i="1" s="1"/>
  <c r="G23" i="1"/>
  <c r="G25" i="1" s="1"/>
  <c r="F23" i="1"/>
  <c r="F25" i="1" s="1"/>
  <c r="E23" i="1"/>
  <c r="E25" i="1" s="1"/>
  <c r="D23" i="1"/>
  <c r="C23" i="1"/>
  <c r="H14" i="1"/>
  <c r="H16" i="1" s="1"/>
  <c r="G14" i="1"/>
  <c r="G16" i="1" s="1"/>
  <c r="F14" i="1"/>
  <c r="F16" i="1" s="1"/>
  <c r="E14" i="1"/>
  <c r="E16" i="1" s="1"/>
  <c r="D14" i="1"/>
  <c r="C14" i="1"/>
  <c r="C19" i="7" l="1"/>
  <c r="E19" i="7"/>
  <c r="G19" i="7"/>
  <c r="I19" i="7"/>
  <c r="K19" i="7"/>
  <c r="M19" i="7"/>
  <c r="O19" i="7"/>
  <c r="Q19" i="7"/>
  <c r="D19" i="7"/>
  <c r="F19" i="7"/>
  <c r="H19" i="7"/>
  <c r="J19" i="7"/>
  <c r="L19" i="7"/>
  <c r="N19" i="7"/>
  <c r="P19" i="7"/>
  <c r="E11" i="5"/>
  <c r="G11" i="5"/>
  <c r="I11" i="5"/>
  <c r="K11" i="5"/>
  <c r="O11" i="5"/>
  <c r="Q11" i="5"/>
  <c r="J14" i="1"/>
  <c r="J23" i="1"/>
  <c r="J32" i="1"/>
  <c r="Q9" i="3"/>
  <c r="I14" i="1"/>
  <c r="I23" i="1"/>
  <c r="I32" i="1"/>
  <c r="O16" i="5"/>
  <c r="Q16" i="5"/>
  <c r="I13" i="8"/>
  <c r="E14" i="8"/>
  <c r="I20" i="8"/>
  <c r="E21" i="8"/>
  <c r="I28" i="8"/>
  <c r="E29" i="8"/>
  <c r="I14" i="11"/>
  <c r="E15" i="11"/>
  <c r="I21" i="11"/>
  <c r="E22" i="11"/>
  <c r="I29" i="11"/>
  <c r="E30" i="11"/>
  <c r="J14" i="13"/>
  <c r="J22" i="13"/>
  <c r="E31" i="13"/>
  <c r="H14" i="14"/>
  <c r="D15" i="14"/>
  <c r="H22" i="14"/>
  <c r="D23" i="14"/>
  <c r="H30" i="14"/>
  <c r="D31" i="14"/>
  <c r="J14" i="15"/>
  <c r="F15" i="15"/>
  <c r="J22" i="15"/>
  <c r="F23" i="15"/>
  <c r="J30" i="15"/>
  <c r="F31" i="15"/>
  <c r="J14" i="16"/>
  <c r="F15" i="16"/>
  <c r="J22" i="16"/>
  <c r="F23" i="16"/>
  <c r="J30" i="16"/>
  <c r="F31" i="16"/>
  <c r="I14" i="13"/>
  <c r="I22" i="13"/>
</calcChain>
</file>

<file path=xl/sharedStrings.xml><?xml version="1.0" encoding="utf-8"?>
<sst xmlns="http://schemas.openxmlformats.org/spreadsheetml/2006/main" count="594" uniqueCount="135">
  <si>
    <t>Результати моніторингу контрольної роботи з української мови</t>
  </si>
  <si>
    <t xml:space="preserve"> Типові помилки,                                                                                                                                                     які зустрічаюься в роботах учнів</t>
  </si>
  <si>
    <t>3 клас</t>
  </si>
  <si>
    <t>Клас</t>
  </si>
  <si>
    <t xml:space="preserve"> Іс.              2017-2018 н.р. (%)</t>
  </si>
  <si>
    <t>в.р.</t>
  </si>
  <si>
    <t>Кількість учнів</t>
  </si>
  <si>
    <t>Велика буква в словах</t>
  </si>
  <si>
    <t>Слова з 2 ненаголошеними  гол.</t>
  </si>
  <si>
    <t>Ненаголошений голосний у корені</t>
  </si>
  <si>
    <t>Парні приголосні</t>
  </si>
  <si>
    <t>Правопис прийменників</t>
  </si>
  <si>
    <t>Не з дієсловами</t>
  </si>
  <si>
    <t>Правопис сполучників (частки не)</t>
  </si>
  <si>
    <t xml:space="preserve">Вживання м'якого знака </t>
  </si>
  <si>
    <t>Вживання апострофа</t>
  </si>
  <si>
    <t>Сполучення ьо</t>
  </si>
  <si>
    <t>Сполучення йо</t>
  </si>
  <si>
    <t>Правопис подвоєння</t>
  </si>
  <si>
    <t>Межі речень</t>
  </si>
  <si>
    <t>Пунктуаційні знаки</t>
  </si>
  <si>
    <t>Заміна букв українського алфавіту</t>
  </si>
  <si>
    <t>Пропуск букв</t>
  </si>
  <si>
    <t>Виправлення</t>
  </si>
  <si>
    <t>Правила переносу</t>
  </si>
  <si>
    <t>В класі</t>
  </si>
  <si>
    <t>Виконували роботу</t>
  </si>
  <si>
    <t>2-А</t>
  </si>
  <si>
    <t>2-Б</t>
  </si>
  <si>
    <t>2-В</t>
  </si>
  <si>
    <t>3-А</t>
  </si>
  <si>
    <t>3-Б</t>
  </si>
  <si>
    <t>3-В</t>
  </si>
  <si>
    <t>К-сть</t>
  </si>
  <si>
    <t>Рівень навчальних досягнень</t>
  </si>
  <si>
    <t>%</t>
  </si>
  <si>
    <t>високий</t>
  </si>
  <si>
    <t>достатній</t>
  </si>
  <si>
    <t>середній</t>
  </si>
  <si>
    <t>початковий</t>
  </si>
  <si>
    <t>успішності</t>
  </si>
  <si>
    <t>якість</t>
  </si>
  <si>
    <t>в класі</t>
  </si>
  <si>
    <t>виконували</t>
  </si>
  <si>
    <t>освіти</t>
  </si>
  <si>
    <t>4-А</t>
  </si>
  <si>
    <t>4-Б</t>
  </si>
  <si>
    <t>4-В</t>
  </si>
  <si>
    <t>д.р.</t>
  </si>
  <si>
    <t>с.р.</t>
  </si>
  <si>
    <t>п.р</t>
  </si>
  <si>
    <t xml:space="preserve"> Іс.              2016-2017 н.р. (%)</t>
  </si>
  <si>
    <t xml:space="preserve"> ІІс.              2016-2017 н.р. (%)</t>
  </si>
  <si>
    <t>4 клас</t>
  </si>
  <si>
    <t xml:space="preserve"> Іс.              2015-2016 н.р. (%)</t>
  </si>
  <si>
    <t xml:space="preserve"> ІІс.              2015-2016 н.р. (%)</t>
  </si>
  <si>
    <t xml:space="preserve"> ІІс.              2016-2017 н.р. </t>
  </si>
  <si>
    <t>2 клас</t>
  </si>
  <si>
    <t>Обчислювальні помилки в завданнях</t>
  </si>
  <si>
    <t>Помилки у визначенні порядку виконання арифметичних дій</t>
  </si>
  <si>
    <t>Розвязання задачі</t>
  </si>
  <si>
    <t>Розв’язання  прикладів</t>
  </si>
  <si>
    <t>Розвязання рівнянь</t>
  </si>
  <si>
    <t>Геометричний матеріал</t>
  </si>
  <si>
    <t>Виконання алгоритмів</t>
  </si>
  <si>
    <t>Пояснення отриманих результатів</t>
  </si>
  <si>
    <t>Відповідність вимірювань даним параметрам</t>
  </si>
  <si>
    <t>Застосування раціональних прийомів обчислень</t>
  </si>
  <si>
    <t>Формулювання відповіді задачі</t>
  </si>
  <si>
    <t>Списування даних</t>
  </si>
  <si>
    <t>Записи математичних термінів</t>
  </si>
  <si>
    <t>Відповіді в завданнях або помилки в записі відповіді</t>
  </si>
  <si>
    <t>Типові помилки, які зустрічаються в роботах учнів з                                                             математики</t>
  </si>
  <si>
    <t>ІІс.                2016-2017 н.р.</t>
  </si>
  <si>
    <t>Іс.                2017-2018 н.р.</t>
  </si>
  <si>
    <t>І сем. 2016-2017 н.р.</t>
  </si>
  <si>
    <t>І сем. 2015-2016 н.р.</t>
  </si>
  <si>
    <t>ІІ сем. 2015-2016 н.р.</t>
  </si>
  <si>
    <t>Результат сформованості техніки читання</t>
  </si>
  <si>
    <t xml:space="preserve">Читають </t>
  </si>
  <si>
    <t>Темп читання</t>
  </si>
  <si>
    <t>Правильність</t>
  </si>
  <si>
    <t>Усвідом</t>
  </si>
  <si>
    <t>Виразність</t>
  </si>
  <si>
    <t>читання</t>
  </si>
  <si>
    <t>леність</t>
  </si>
  <si>
    <t>цілими словами і групами слів</t>
  </si>
  <si>
    <t>Скл.+ слова</t>
  </si>
  <si>
    <t>Плавний складовий</t>
  </si>
  <si>
    <t>складами</t>
  </si>
  <si>
    <t>побуквений</t>
  </si>
  <si>
    <t>Нижче норми</t>
  </si>
  <si>
    <t xml:space="preserve">Норма </t>
  </si>
  <si>
    <t>Вище норми</t>
  </si>
  <si>
    <t>заміна, пропуски, перестановка, спотворення, повтори</t>
  </si>
  <si>
    <t>з дотриманням норм наголошування та орфоепії</t>
  </si>
  <si>
    <t>розуміють</t>
  </si>
  <si>
    <t>частково</t>
  </si>
  <si>
    <t>не розуміють</t>
  </si>
  <si>
    <t>виразно</t>
  </si>
  <si>
    <t>монотонно</t>
  </si>
  <si>
    <t>Результат моніторингу контрольної роботи з математики</t>
  </si>
  <si>
    <t>учнів</t>
  </si>
  <si>
    <t>роботу</t>
  </si>
  <si>
    <t>-</t>
  </si>
  <si>
    <t>ІІс.                2017-2018 н.р.</t>
  </si>
  <si>
    <t>Іс.                2016-2017 н.р.</t>
  </si>
  <si>
    <t>Іс.                2015-2016 н.р.</t>
  </si>
  <si>
    <t>ІІс.                2015-2016 н.р.</t>
  </si>
  <si>
    <t>2 КЛАС</t>
  </si>
  <si>
    <t xml:space="preserve"> Іс.                      2017-2018 н.р. (%)</t>
  </si>
  <si>
    <t xml:space="preserve"> ІІс.                      2017-2018 н.р. (%)</t>
  </si>
  <si>
    <t>3 КЛАС</t>
  </si>
  <si>
    <t xml:space="preserve"> Іс.                      2016-2017 н.р. (%)</t>
  </si>
  <si>
    <t xml:space="preserve"> ІІс.                      2016-2017 н.р. (%)</t>
  </si>
  <si>
    <t>4 КЛАС</t>
  </si>
  <si>
    <t xml:space="preserve"> Іс.                      2015-2016 н.р. (%)</t>
  </si>
  <si>
    <t xml:space="preserve"> ІІс.                      2015-2016 н.р. (%)</t>
  </si>
  <si>
    <t>вище норми</t>
  </si>
  <si>
    <t>норма</t>
  </si>
  <si>
    <t>нижче норми</t>
  </si>
  <si>
    <t xml:space="preserve">    Рівень навчальних досягнень з техніки читання</t>
  </si>
  <si>
    <t xml:space="preserve"> ІІ с.              2017-2018 н.р. (%)</t>
  </si>
  <si>
    <t xml:space="preserve"> ІІ с.              2016-2017 н.р. (%)</t>
  </si>
  <si>
    <t>Результати контрольної роботи з говоріння                                           (англійська мова)</t>
  </si>
  <si>
    <t>Результати контрольної роботи з читання (англійська мова)</t>
  </si>
  <si>
    <t xml:space="preserve"> Іс.  2016-2017 н.р. (%)</t>
  </si>
  <si>
    <t xml:space="preserve"> Іс.  2015-2016 н.р. (%)</t>
  </si>
  <si>
    <t xml:space="preserve"> ІІс.  2015-2016 н.р. (%)</t>
  </si>
  <si>
    <t>І с. 2016-17 н.р. (%)</t>
  </si>
  <si>
    <t>Результати контрольної роботи з аудіювання (англійська мова)</t>
  </si>
  <si>
    <t>І с. 2016-2017 н.р. (%)</t>
  </si>
  <si>
    <t xml:space="preserve"> Іс. 2015-2016 н.р. (%)</t>
  </si>
  <si>
    <t xml:space="preserve"> ІІс. 2015-2016 н.р. (%)</t>
  </si>
  <si>
    <t>Результати контрольної роботи з письма                                           (англійська мова)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</si>
</sst>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"/>
  </numFmts>
  <fonts count="34" x14ac:knownFonts="1">
    <font>
      <sz val="11"/>
      <color rgb="FF000000"/>
      <name val="Calibri"/>
    </font>
    <font>
      <sz val="18"/>
      <color rgb="FFFF0000"/>
      <name val="Times New Roman"/>
    </font>
    <font>
      <b/>
      <sz val="18"/>
      <color rgb="FFFF0000"/>
      <name val="Times New Roman"/>
    </font>
    <font>
      <sz val="14"/>
      <color rgb="FF000000"/>
      <name val="Times New Roman"/>
    </font>
    <font>
      <sz val="8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i/>
      <sz val="8"/>
      <color rgb="FF000000"/>
      <name val="Times New Roman"/>
    </font>
    <font>
      <b/>
      <sz val="8"/>
      <color rgb="FFFF0000"/>
      <name val="Times New Roman"/>
    </font>
    <font>
      <i/>
      <sz val="12"/>
      <color rgb="FF000000"/>
      <name val="Times New Roman"/>
    </font>
    <font>
      <i/>
      <sz val="10"/>
      <color rgb="FF000000"/>
      <name val="Times New Roman"/>
    </font>
    <font>
      <i/>
      <sz val="14"/>
      <color rgb="FF000000"/>
      <name val="Times New Roman"/>
    </font>
    <font>
      <b/>
      <i/>
      <sz val="14"/>
      <color rgb="FFFF0000"/>
      <name val="Times New Roman"/>
    </font>
    <font>
      <sz val="11"/>
      <name val="Calibri"/>
    </font>
    <font>
      <sz val="16"/>
      <name val="Calibri"/>
    </font>
    <font>
      <sz val="9"/>
      <name val="Times New Roman"/>
    </font>
    <font>
      <sz val="10"/>
      <name val="Times New Roman"/>
    </font>
    <font>
      <b/>
      <i/>
      <sz val="16"/>
      <color rgb="FFFF0000"/>
      <name val="Times New Roman"/>
    </font>
    <font>
      <sz val="8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16"/>
      <name val="Times New Roman"/>
    </font>
    <font>
      <sz val="12"/>
      <color rgb="FF000000"/>
      <name val="Times New Roman"/>
    </font>
    <font>
      <sz val="18"/>
      <color rgb="FF000000"/>
      <name val="Calibri"/>
    </font>
    <font>
      <b/>
      <sz val="16"/>
      <color rgb="FFFF0000"/>
      <name val="Calibri"/>
    </font>
    <font>
      <b/>
      <sz val="8"/>
      <color rgb="FF000000"/>
      <name val="Times New Roman"/>
    </font>
    <font>
      <sz val="10"/>
      <name val="Calibri"/>
    </font>
    <font>
      <b/>
      <sz val="10"/>
      <color rgb="FFFF0000"/>
      <name val="Times New Roman"/>
    </font>
    <font>
      <b/>
      <sz val="18"/>
      <color rgb="FFFF0000"/>
      <name val="Calibri"/>
    </font>
    <font>
      <b/>
      <i/>
      <sz val="20"/>
      <color rgb="FFFF0000"/>
      <name val="Times New Roman"/>
    </font>
    <font>
      <b/>
      <i/>
      <sz val="18"/>
      <color rgb="FFFF0000"/>
      <name val="Times New Roman"/>
    </font>
    <font>
      <b/>
      <i/>
      <sz val="18"/>
      <color rgb="FF003366"/>
      <name val="Times New Roman"/>
    </font>
    <font>
      <sz val="14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33" fillId="0" borderId="0" applyFont="0" applyFill="0" applyBorder="0" applyAlignment="0" applyProtection="0"/>
  </cellStyleXfs>
  <cellXfs count="225">
    <xf numFmtId="0" fontId="0" fillId="0" borderId="0" xfId="0" applyFont="1" applyAlignment="1"/>
    <xf numFmtId="0" fontId="0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6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164" fontId="0" fillId="0" borderId="0" xfId="0" applyNumberFormat="1" applyFont="1"/>
    <xf numFmtId="9" fontId="12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/>
    <xf numFmtId="10" fontId="0" fillId="0" borderId="0" xfId="0" applyNumberFormat="1" applyFont="1"/>
    <xf numFmtId="0" fontId="17" fillId="0" borderId="0" xfId="0" applyFont="1"/>
    <xf numFmtId="0" fontId="18" fillId="0" borderId="2" xfId="0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/>
    </xf>
    <xf numFmtId="9" fontId="18" fillId="0" borderId="2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/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9" fontId="16" fillId="0" borderId="6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9" fontId="16" fillId="0" borderId="6" xfId="0" applyNumberFormat="1" applyFont="1" applyBorder="1" applyAlignment="1">
      <alignment horizontal="center" vertical="center" wrapText="1"/>
    </xf>
    <xf numFmtId="9" fontId="26" fillId="0" borderId="2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9" fontId="27" fillId="0" borderId="7" xfId="0" applyNumberFormat="1" applyFont="1" applyBorder="1" applyAlignment="1">
      <alignment horizontal="center"/>
    </xf>
    <xf numFmtId="9" fontId="27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9" fontId="2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9" fontId="16" fillId="0" borderId="0" xfId="0" applyNumberFormat="1" applyFont="1" applyAlignment="1">
      <alignment horizontal="center" vertical="center"/>
    </xf>
    <xf numFmtId="9" fontId="16" fillId="0" borderId="0" xfId="0" applyNumberFormat="1" applyFont="1" applyAlignment="1">
      <alignment horizontal="center" vertical="center" wrapText="1"/>
    </xf>
    <xf numFmtId="9" fontId="26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9" fontId="27" fillId="0" borderId="7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0" fontId="3" fillId="0" borderId="5" xfId="0" applyFont="1" applyBorder="1" applyAlignment="1">
      <alignment horizontal="center" vertical="top" wrapText="1"/>
    </xf>
    <xf numFmtId="0" fontId="2" fillId="0" borderId="0" xfId="0" applyFont="1"/>
    <xf numFmtId="0" fontId="30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/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3" fillId="0" borderId="4" xfId="0" applyFont="1" applyBorder="1"/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0" fontId="3" fillId="0" borderId="16" xfId="0" applyFont="1" applyBorder="1" applyAlignment="1">
      <alignment horizontal="center"/>
    </xf>
    <xf numFmtId="0" fontId="3" fillId="0" borderId="15" xfId="0" applyFont="1" applyBorder="1"/>
    <xf numFmtId="0" fontId="3" fillId="0" borderId="8" xfId="0" applyFont="1" applyBorder="1" applyAlignment="1">
      <alignment horizontal="center"/>
    </xf>
    <xf numFmtId="0" fontId="32" fillId="0" borderId="0" xfId="0" applyFont="1"/>
    <xf numFmtId="0" fontId="6" fillId="0" borderId="2" xfId="0" applyFont="1" applyBorder="1"/>
    <xf numFmtId="0" fontId="3" fillId="0" borderId="0" xfId="0" applyFont="1"/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9" fontId="27" fillId="0" borderId="8" xfId="1" applyFont="1" applyBorder="1" applyAlignment="1">
      <alignment horizontal="center" vertical="center" wrapText="1"/>
    </xf>
    <xf numFmtId="9" fontId="0" fillId="0" borderId="0" xfId="1" applyFont="1"/>
    <xf numFmtId="9" fontId="27" fillId="0" borderId="7" xfId="0" applyNumberFormat="1" applyFont="1" applyBorder="1" applyAlignment="1">
      <alignment horizontal="center" vertical="center"/>
    </xf>
    <xf numFmtId="9" fontId="27" fillId="0" borderId="4" xfId="0" applyNumberFormat="1" applyFont="1" applyBorder="1" applyAlignment="1">
      <alignment horizontal="center" vertical="center"/>
    </xf>
    <xf numFmtId="0" fontId="29" fillId="0" borderId="0" xfId="0" applyFont="1" applyAlignment="1"/>
    <xf numFmtId="1" fontId="12" fillId="0" borderId="7" xfId="0" applyNumberFormat="1" applyFont="1" applyBorder="1" applyAlignment="1">
      <alignment horizontal="center" vertical="top" wrapText="1"/>
    </xf>
    <xf numFmtId="0" fontId="5" fillId="0" borderId="7" xfId="0" applyFont="1" applyBorder="1"/>
    <xf numFmtId="0" fontId="5" fillId="0" borderId="4" xfId="0" applyFont="1" applyBorder="1"/>
    <xf numFmtId="0" fontId="12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5" fillId="0" borderId="6" xfId="0" applyFont="1" applyBorder="1"/>
    <xf numFmtId="0" fontId="3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12" xfId="0" applyFont="1" applyBorder="1"/>
    <xf numFmtId="0" fontId="1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5" fillId="0" borderId="10" xfId="0" applyFont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5" fillId="0" borderId="11" xfId="0" applyFont="1" applyBorder="1"/>
    <xf numFmtId="0" fontId="5" fillId="0" borderId="5" xfId="0" applyFont="1" applyBorder="1"/>
    <xf numFmtId="0" fontId="1" fillId="0" borderId="13" xfId="0" applyFont="1" applyBorder="1" applyAlignment="1">
      <alignment horizontal="center"/>
    </xf>
    <xf numFmtId="0" fontId="5" fillId="0" borderId="13" xfId="0" applyFont="1" applyBorder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4" fillId="0" borderId="14" xfId="0" applyFont="1" applyBorder="1" applyAlignment="1">
      <alignment horizontal="center"/>
    </xf>
    <xf numFmtId="0" fontId="5" fillId="0" borderId="14" xfId="0" applyFont="1" applyBorder="1"/>
    <xf numFmtId="0" fontId="16" fillId="0" borderId="3" xfId="0" applyFont="1" applyBorder="1" applyAlignment="1">
      <alignment vertical="top" wrapText="1"/>
    </xf>
    <xf numFmtId="9" fontId="21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" fontId="9" fillId="0" borderId="7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5" fillId="0" borderId="15" xfId="0" applyFont="1" applyBorder="1"/>
    <xf numFmtId="0" fontId="5" fillId="0" borderId="8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" fontId="5" fillId="0" borderId="4" xfId="0" applyNumberFormat="1" applyFont="1" applyBorder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'[1]Диктант діаграми'!$C$3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'[1]Диктант діаграми'!$B$4:$B$7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'[1]Диктант діаграми'!$C$4:$C$7</c:f>
              <c:numCache>
                <c:formatCode>General</c:formatCode>
                <c:ptCount val="4"/>
                <c:pt idx="0">
                  <c:v>21</c:v>
                </c:pt>
                <c:pt idx="1">
                  <c:v>51</c:v>
                </c:pt>
                <c:pt idx="2">
                  <c:v>27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90080"/>
        <c:axId val="79791616"/>
      </c:barChart>
      <c:catAx>
        <c:axId val="7979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791616"/>
        <c:crosses val="autoZero"/>
        <c:auto val="1"/>
        <c:lblAlgn val="ctr"/>
        <c:lblOffset val="100"/>
        <c:noMultiLvlLbl val="0"/>
      </c:catAx>
      <c:valAx>
        <c:axId val="7979161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79790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'Навч. доягн. діаграма'!$D$3</c:f>
              <c:strCache>
                <c:ptCount val="1"/>
                <c:pt idx="0">
                  <c:v> Іс.                      2017-2018 н.р. (%)</c:v>
                </c:pt>
              </c:strCache>
            </c:strRef>
          </c:tx>
          <c:invertIfNegative val="0"/>
          <c:cat>
            <c:strRef>
              <c:f>'Навч. доягн. діаграма'!$C$4:$C$7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'Навч. доягн. діаграма'!$D$4:$D$7</c:f>
              <c:numCache>
                <c:formatCode>General</c:formatCode>
                <c:ptCount val="4"/>
                <c:pt idx="0">
                  <c:v>15</c:v>
                </c:pt>
                <c:pt idx="1">
                  <c:v>60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89728"/>
        <c:axId val="95291264"/>
      </c:barChart>
      <c:catAx>
        <c:axId val="95289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291264"/>
        <c:crosses val="autoZero"/>
        <c:auto val="1"/>
        <c:lblAlgn val="ctr"/>
        <c:lblOffset val="100"/>
        <c:noMultiLvlLbl val="0"/>
      </c:catAx>
      <c:valAx>
        <c:axId val="95291264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289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'Навч. доягн. діаграма'!$D$10</c:f>
              <c:strCache>
                <c:ptCount val="1"/>
                <c:pt idx="0">
                  <c:v> Іс.                      2016-2017 н.р. (%)</c:v>
                </c:pt>
              </c:strCache>
            </c:strRef>
          </c:tx>
          <c:invertIfNegative val="0"/>
          <c:cat>
            <c:strRef>
              <c:f>'Навч. доягн. діаграма'!$C$11:$C$14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'Навч. доягн. діаграма'!$D$11:$D$14</c:f>
              <c:numCache>
                <c:formatCode>General</c:formatCode>
                <c:ptCount val="4"/>
                <c:pt idx="0">
                  <c:v>19</c:v>
                </c:pt>
                <c:pt idx="1">
                  <c:v>48</c:v>
                </c:pt>
                <c:pt idx="2">
                  <c:v>24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'Навч. доягн. діаграма'!$E$10</c:f>
              <c:strCache>
                <c:ptCount val="1"/>
                <c:pt idx="0">
                  <c:v> ІІс.                      2016-2017 н.р. (%)</c:v>
                </c:pt>
              </c:strCache>
            </c:strRef>
          </c:tx>
          <c:invertIfNegative val="0"/>
          <c:cat>
            <c:strRef>
              <c:f>'Навч. доягн. діаграма'!$C$11:$C$14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'Навч. доягн. діаграма'!$E$11:$E$14</c:f>
              <c:numCache>
                <c:formatCode>General</c:formatCode>
                <c:ptCount val="4"/>
                <c:pt idx="0">
                  <c:v>45</c:v>
                </c:pt>
                <c:pt idx="1">
                  <c:v>43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'Навч. доягн. діаграма'!$F$10</c:f>
              <c:strCache>
                <c:ptCount val="1"/>
                <c:pt idx="0">
                  <c:v> Іс.                      2017-2018 н.р. (%)</c:v>
                </c:pt>
              </c:strCache>
            </c:strRef>
          </c:tx>
          <c:invertIfNegative val="0"/>
          <c:cat>
            <c:strRef>
              <c:f>'Навч. доягн. діаграма'!$C$11:$C$14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'Навч. доягн. діаграма'!$F$11:$F$14</c:f>
              <c:numCache>
                <c:formatCode>General</c:formatCode>
                <c:ptCount val="4"/>
                <c:pt idx="0">
                  <c:v>31</c:v>
                </c:pt>
                <c:pt idx="1">
                  <c:v>38</c:v>
                </c:pt>
                <c:pt idx="2">
                  <c:v>28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26976"/>
        <c:axId val="95328512"/>
      </c:barChart>
      <c:catAx>
        <c:axId val="9532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5328512"/>
        <c:crosses val="autoZero"/>
        <c:auto val="1"/>
        <c:lblAlgn val="ctr"/>
        <c:lblOffset val="100"/>
        <c:noMultiLvlLbl val="0"/>
      </c:catAx>
      <c:valAx>
        <c:axId val="9532851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326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'Навч. доягн. діаграма'!$C$18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'Навч. доягн. діаграма'!$D$17:$H$17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        2017-2018 н.р. (%)</c:v>
                </c:pt>
              </c:strCache>
            </c:strRef>
          </c:cat>
          <c:val>
            <c:numRef>
              <c:f>'Навч. доягн. діаграма'!$D$18:$H$18</c:f>
              <c:numCache>
                <c:formatCode>General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28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'Навч. доягн. діаграма'!$C$19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'Навч. доягн. діаграма'!$D$17:$H$17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        2017-2018 н.р. (%)</c:v>
                </c:pt>
              </c:strCache>
            </c:strRef>
          </c:cat>
          <c:val>
            <c:numRef>
              <c:f>'Навч. доягн. діаграма'!$D$19:$H$19</c:f>
              <c:numCache>
                <c:formatCode>General</c:formatCode>
                <c:ptCount val="5"/>
                <c:pt idx="0">
                  <c:v>48</c:v>
                </c:pt>
                <c:pt idx="1">
                  <c:v>47</c:v>
                </c:pt>
                <c:pt idx="2">
                  <c:v>45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</c:ser>
        <c:ser>
          <c:idx val="2"/>
          <c:order val="2"/>
          <c:tx>
            <c:strRef>
              <c:f>'Навч. доягн. діаграма'!$C$20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'Навч. доягн. діаграма'!$D$17:$H$17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        2017-2018 н.р. (%)</c:v>
                </c:pt>
              </c:strCache>
            </c:strRef>
          </c:cat>
          <c:val>
            <c:numRef>
              <c:f>'Навч. доягн. діаграма'!$D$20:$H$20</c:f>
              <c:numCache>
                <c:formatCode>General</c:formatCode>
                <c:ptCount val="5"/>
                <c:pt idx="0">
                  <c:v>24</c:v>
                </c:pt>
                <c:pt idx="1">
                  <c:v>21</c:v>
                </c:pt>
                <c:pt idx="2">
                  <c:v>29</c:v>
                </c:pt>
                <c:pt idx="3">
                  <c:v>18</c:v>
                </c:pt>
                <c:pt idx="4">
                  <c:v>25</c:v>
                </c:pt>
              </c:numCache>
            </c:numRef>
          </c:val>
        </c:ser>
        <c:ser>
          <c:idx val="3"/>
          <c:order val="3"/>
          <c:tx>
            <c:strRef>
              <c:f>'Навч. доягн. діаграма'!$C$21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'Навч. доягн. діаграма'!$D$17:$H$17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        2017-2018 н.р. (%)</c:v>
                </c:pt>
              </c:strCache>
            </c:strRef>
          </c:cat>
          <c:val>
            <c:numRef>
              <c:f>'Навч. доягн. діаграма'!$D$21:$H$21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6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69088"/>
        <c:axId val="95370624"/>
      </c:barChart>
      <c:catAx>
        <c:axId val="95369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370624"/>
        <c:crosses val="autoZero"/>
        <c:auto val="1"/>
        <c:lblAlgn val="ctr"/>
        <c:lblOffset val="100"/>
        <c:noMultiLvlLbl val="0"/>
      </c:catAx>
      <c:valAx>
        <c:axId val="95370624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369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'Темп читання'!$C$3</c:f>
              <c:strCache>
                <c:ptCount val="1"/>
                <c:pt idx="0">
                  <c:v> ІІс.              2016-2017 н.р. (%)</c:v>
                </c:pt>
              </c:strCache>
            </c:strRef>
          </c:tx>
          <c:invertIfNegative val="0"/>
          <c:cat>
            <c:strRef>
              <c:f>'Темп читання'!$B$4:$B$6</c:f>
              <c:strCache>
                <c:ptCount val="3"/>
                <c:pt idx="0">
                  <c:v>вище норми</c:v>
                </c:pt>
                <c:pt idx="1">
                  <c:v>норма</c:v>
                </c:pt>
                <c:pt idx="2">
                  <c:v>нижче норми</c:v>
                </c:pt>
              </c:strCache>
            </c:strRef>
          </c:cat>
          <c:val>
            <c:numRef>
              <c:f>'Темп читання'!$C$4:$C$6</c:f>
              <c:numCache>
                <c:formatCode>General</c:formatCode>
                <c:ptCount val="3"/>
                <c:pt idx="0">
                  <c:v>70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'Темп читання'!$D$3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'Темп читання'!$B$4:$B$6</c:f>
              <c:strCache>
                <c:ptCount val="3"/>
                <c:pt idx="0">
                  <c:v>вище норми</c:v>
                </c:pt>
                <c:pt idx="1">
                  <c:v>норма</c:v>
                </c:pt>
                <c:pt idx="2">
                  <c:v>нижче норми</c:v>
                </c:pt>
              </c:strCache>
            </c:strRef>
          </c:cat>
          <c:val>
            <c:numRef>
              <c:f>'Темп читання'!$D$4:$D$6</c:f>
              <c:numCache>
                <c:formatCode>General</c:formatCode>
                <c:ptCount val="3"/>
                <c:pt idx="0">
                  <c:v>65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5584"/>
        <c:axId val="95477120"/>
      </c:barChart>
      <c:catAx>
        <c:axId val="95475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477120"/>
        <c:crosses val="autoZero"/>
        <c:auto val="1"/>
        <c:lblAlgn val="ctr"/>
        <c:lblOffset val="100"/>
        <c:noMultiLvlLbl val="0"/>
      </c:catAx>
      <c:valAx>
        <c:axId val="9547712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475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'Темп читання'!$B$10</c:f>
              <c:strCache>
                <c:ptCount val="1"/>
                <c:pt idx="0">
                  <c:v>вище норми</c:v>
                </c:pt>
              </c:strCache>
            </c:strRef>
          </c:tx>
          <c:invertIfNegative val="0"/>
          <c:cat>
            <c:strRef>
              <c:f>'Темп читання'!$C$9:$E$9</c:f>
              <c:strCache>
                <c:ptCount val="3"/>
                <c:pt idx="0">
                  <c:v> Іс.              2016-2017 н.р. (%)</c:v>
                </c:pt>
                <c:pt idx="1">
                  <c:v> ІІс.              2016-2017 н.р. (%)</c:v>
                </c:pt>
                <c:pt idx="2">
                  <c:v> Іс.              2017-2018 н.р. (%)</c:v>
                </c:pt>
              </c:strCache>
            </c:strRef>
          </c:cat>
          <c:val>
            <c:numRef>
              <c:f>'Темп читання'!$C$10:$E$10</c:f>
              <c:numCache>
                <c:formatCode>General</c:formatCode>
                <c:ptCount val="3"/>
                <c:pt idx="0">
                  <c:v>59</c:v>
                </c:pt>
                <c:pt idx="1">
                  <c:v>57</c:v>
                </c:pt>
                <c:pt idx="2">
                  <c:v>34</c:v>
                </c:pt>
              </c:numCache>
            </c:numRef>
          </c:val>
        </c:ser>
        <c:ser>
          <c:idx val="1"/>
          <c:order val="1"/>
          <c:tx>
            <c:strRef>
              <c:f>'Темп читання'!$B$11</c:f>
              <c:strCache>
                <c:ptCount val="1"/>
                <c:pt idx="0">
                  <c:v>норма</c:v>
                </c:pt>
              </c:strCache>
            </c:strRef>
          </c:tx>
          <c:invertIfNegative val="0"/>
          <c:cat>
            <c:strRef>
              <c:f>'Темп читання'!$C$9:$E$9</c:f>
              <c:strCache>
                <c:ptCount val="3"/>
                <c:pt idx="0">
                  <c:v> Іс.              2016-2017 н.р. (%)</c:v>
                </c:pt>
                <c:pt idx="1">
                  <c:v> ІІс.              2016-2017 н.р. (%)</c:v>
                </c:pt>
                <c:pt idx="2">
                  <c:v> Іс.              2017-2018 н.р. (%)</c:v>
                </c:pt>
              </c:strCache>
            </c:strRef>
          </c:cat>
          <c:val>
            <c:numRef>
              <c:f>'Темп читання'!$C$11:$E$11</c:f>
              <c:numCache>
                <c:formatCode>General</c:formatCode>
                <c:ptCount val="3"/>
                <c:pt idx="0">
                  <c:v>24</c:v>
                </c:pt>
                <c:pt idx="1">
                  <c:v>25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'Темп читання'!$B$12</c:f>
              <c:strCache>
                <c:ptCount val="1"/>
                <c:pt idx="0">
                  <c:v>нижче норми</c:v>
                </c:pt>
              </c:strCache>
            </c:strRef>
          </c:tx>
          <c:invertIfNegative val="0"/>
          <c:cat>
            <c:strRef>
              <c:f>'Темп читання'!$C$9:$E$9</c:f>
              <c:strCache>
                <c:ptCount val="3"/>
                <c:pt idx="0">
                  <c:v> Іс.              2016-2017 н.р. (%)</c:v>
                </c:pt>
                <c:pt idx="1">
                  <c:v> ІІс.              2016-2017 н.р. (%)</c:v>
                </c:pt>
                <c:pt idx="2">
                  <c:v> Іс.              2017-2018 н.р. (%)</c:v>
                </c:pt>
              </c:strCache>
            </c:strRef>
          </c:cat>
          <c:val>
            <c:numRef>
              <c:f>'Темп читання'!$C$12:$E$12</c:f>
              <c:numCache>
                <c:formatCode>General</c:formatCode>
                <c:ptCount val="3"/>
                <c:pt idx="0">
                  <c:v>17</c:v>
                </c:pt>
                <c:pt idx="1">
                  <c:v>18</c:v>
                </c:pt>
                <c:pt idx="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09600"/>
        <c:axId val="81211392"/>
      </c:barChart>
      <c:catAx>
        <c:axId val="81209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1211392"/>
        <c:crosses val="autoZero"/>
        <c:auto val="1"/>
        <c:lblAlgn val="ctr"/>
        <c:lblOffset val="100"/>
        <c:noMultiLvlLbl val="0"/>
      </c:catAx>
      <c:valAx>
        <c:axId val="8121139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81209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'Темп читання'!$B$16</c:f>
              <c:strCache>
                <c:ptCount val="1"/>
                <c:pt idx="0">
                  <c:v>вище норми</c:v>
                </c:pt>
              </c:strCache>
            </c:strRef>
          </c:tx>
          <c:invertIfNegative val="0"/>
          <c:cat>
            <c:strRef>
              <c:f>'Темп читання'!$C$15:$G$15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'Темп читання'!$C$16:$G$16</c:f>
              <c:numCache>
                <c:formatCode>General</c:formatCode>
                <c:ptCount val="5"/>
                <c:pt idx="0">
                  <c:v>63</c:v>
                </c:pt>
                <c:pt idx="1">
                  <c:v>40</c:v>
                </c:pt>
                <c:pt idx="2">
                  <c:v>43</c:v>
                </c:pt>
                <c:pt idx="3">
                  <c:v>34</c:v>
                </c:pt>
                <c:pt idx="4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'Темп читання'!$B$17</c:f>
              <c:strCache>
                <c:ptCount val="1"/>
                <c:pt idx="0">
                  <c:v>норма</c:v>
                </c:pt>
              </c:strCache>
            </c:strRef>
          </c:tx>
          <c:invertIfNegative val="0"/>
          <c:cat>
            <c:strRef>
              <c:f>'Темп читання'!$C$15:$G$15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'Темп читання'!$C$17:$G$17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</c:numCache>
            </c:numRef>
          </c:val>
        </c:ser>
        <c:ser>
          <c:idx val="2"/>
          <c:order val="2"/>
          <c:tx>
            <c:strRef>
              <c:f>'Темп читання'!$B$18</c:f>
              <c:strCache>
                <c:ptCount val="1"/>
                <c:pt idx="0">
                  <c:v>нижче норми</c:v>
                </c:pt>
              </c:strCache>
            </c:strRef>
          </c:tx>
          <c:invertIfNegative val="0"/>
          <c:cat>
            <c:strRef>
              <c:f>'Темп читання'!$C$15:$G$15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'Темп читання'!$C$18:$G$18</c:f>
              <c:numCache>
                <c:formatCode>General</c:formatCode>
                <c:ptCount val="5"/>
                <c:pt idx="0">
                  <c:v>19</c:v>
                </c:pt>
                <c:pt idx="1">
                  <c:v>29</c:v>
                </c:pt>
                <c:pt idx="2">
                  <c:v>25</c:v>
                </c:pt>
                <c:pt idx="3">
                  <c:v>31</c:v>
                </c:pt>
                <c:pt idx="4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50944"/>
        <c:axId val="81252736"/>
      </c:barChart>
      <c:catAx>
        <c:axId val="81250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1252736"/>
        <c:crosses val="autoZero"/>
        <c:auto val="1"/>
        <c:lblAlgn val="ctr"/>
        <c:lblOffset val="100"/>
        <c:noMultiLvlLbl val="0"/>
      </c:catAx>
      <c:valAx>
        <c:axId val="8125273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81250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'Тех. чит. діаграми'!$D$2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'Тех. чит. діаграми'!$C$3:$C$6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'Тех. чит. діаграми'!$D$3:$D$6</c:f>
              <c:numCache>
                <c:formatCode>General</c:formatCode>
                <c:ptCount val="4"/>
                <c:pt idx="0">
                  <c:v>45</c:v>
                </c:pt>
                <c:pt idx="1">
                  <c:v>33</c:v>
                </c:pt>
                <c:pt idx="2">
                  <c:v>21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58912"/>
        <c:axId val="95960448"/>
      </c:barChart>
      <c:catAx>
        <c:axId val="95958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960448"/>
        <c:crosses val="autoZero"/>
        <c:auto val="1"/>
        <c:lblAlgn val="ctr"/>
        <c:lblOffset val="100"/>
        <c:noMultiLvlLbl val="0"/>
      </c:catAx>
      <c:valAx>
        <c:axId val="959604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958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'Тех. чит. діаграми'!$D$8</c:f>
              <c:strCache>
                <c:ptCount val="1"/>
                <c:pt idx="0">
                  <c:v> Іс.              2016-2017 н.р. (%)</c:v>
                </c:pt>
              </c:strCache>
            </c:strRef>
          </c:tx>
          <c:invertIfNegative val="0"/>
          <c:cat>
            <c:strRef>
              <c:f>'Тех. чит. діаграми'!$C$9:$C$12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'Тех. чит. діаграми'!$D$9:$D$12</c:f>
              <c:numCache>
                <c:formatCode>General</c:formatCode>
                <c:ptCount val="4"/>
                <c:pt idx="0">
                  <c:v>59</c:v>
                </c:pt>
                <c:pt idx="1">
                  <c:v>34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'Тех. чит. діаграми'!$E$8</c:f>
              <c:strCache>
                <c:ptCount val="1"/>
                <c:pt idx="0">
                  <c:v> ІІ с.              2016-2017 н.р. (%)</c:v>
                </c:pt>
              </c:strCache>
            </c:strRef>
          </c:tx>
          <c:invertIfNegative val="0"/>
          <c:cat>
            <c:strRef>
              <c:f>'Тех. чит. діаграми'!$C$9:$C$12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'Тех. чит. діаграми'!$E$9:$E$12</c:f>
              <c:numCache>
                <c:formatCode>General</c:formatCode>
                <c:ptCount val="4"/>
                <c:pt idx="0">
                  <c:v>66</c:v>
                </c:pt>
                <c:pt idx="1">
                  <c:v>29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'Тех. чит. діаграми'!$F$8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'Тех. чит. діаграми'!$C$9:$C$12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'Тех. чит. діаграми'!$F$9:$F$12</c:f>
              <c:numCache>
                <c:formatCode>General</c:formatCode>
                <c:ptCount val="4"/>
                <c:pt idx="0">
                  <c:v>56</c:v>
                </c:pt>
                <c:pt idx="1">
                  <c:v>36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00256"/>
        <c:axId val="96006144"/>
      </c:barChart>
      <c:catAx>
        <c:axId val="9600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006144"/>
        <c:crosses val="autoZero"/>
        <c:auto val="1"/>
        <c:lblAlgn val="ctr"/>
        <c:lblOffset val="100"/>
        <c:noMultiLvlLbl val="0"/>
      </c:catAx>
      <c:valAx>
        <c:axId val="96006144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000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25" r="0.25" t="0.75" header="0.3" footer="0.3"/>
    <c:pageSetup paperSize="9" orientation="portrait" horizontalDpi="0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'Тех. чит. діаграми'!$C$15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'Тех. чит. діаграми'!$D$14:$H$14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 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'Тех. чит. діаграми'!$D$15:$H$15</c:f>
              <c:numCache>
                <c:formatCode>General</c:formatCode>
                <c:ptCount val="5"/>
                <c:pt idx="0">
                  <c:v>51</c:v>
                </c:pt>
                <c:pt idx="1">
                  <c:v>45</c:v>
                </c:pt>
                <c:pt idx="2">
                  <c:v>55</c:v>
                </c:pt>
                <c:pt idx="3">
                  <c:v>51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'Тех. чит. діаграми'!$C$16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'Тех. чит. діаграми'!$D$14:$H$14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 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'Тех. чит. діаграми'!$D$16:$H$16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28</c:v>
                </c:pt>
                <c:pt idx="3">
                  <c:v>24</c:v>
                </c:pt>
                <c:pt idx="4">
                  <c:v>36</c:v>
                </c:pt>
              </c:numCache>
            </c:numRef>
          </c:val>
        </c:ser>
        <c:ser>
          <c:idx val="2"/>
          <c:order val="2"/>
          <c:tx>
            <c:strRef>
              <c:f>'Тех. чит. діаграми'!$C$17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'Тех. чит. діаграми'!$D$14:$H$14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 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'Тех. чит. діаграми'!$D$17:$H$17</c:f>
              <c:numCache>
                <c:formatCode>General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16</c:v>
                </c:pt>
                <c:pt idx="3">
                  <c:v>26</c:v>
                </c:pt>
                <c:pt idx="4">
                  <c:v>16</c:v>
                </c:pt>
              </c:numCache>
            </c:numRef>
          </c:val>
        </c:ser>
        <c:ser>
          <c:idx val="3"/>
          <c:order val="3"/>
          <c:tx>
            <c:strRef>
              <c:f>'Тех. чит. діаграми'!$C$18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'Тех. чит. діаграми'!$D$14:$H$14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 с.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'Тех. чит. діаграми'!$D$18:$H$18</c:f>
              <c:numCache>
                <c:formatCode>General</c:formatCode>
                <c:ptCount val="5"/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99008"/>
        <c:axId val="95904896"/>
      </c:barChart>
      <c:catAx>
        <c:axId val="9589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904896"/>
        <c:crosses val="autoZero"/>
        <c:auto val="1"/>
        <c:lblAlgn val="ctr"/>
        <c:lblOffset val="100"/>
        <c:noMultiLvlLbl val="0"/>
      </c:catAx>
      <c:valAx>
        <c:axId val="9590489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899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письмо'!$C$35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письмо'!$B$36:$B$39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письмо'!$C$36:$C$39</c:f>
              <c:numCache>
                <c:formatCode>General</c:formatCode>
                <c:ptCount val="4"/>
                <c:pt idx="0">
                  <c:v>21</c:v>
                </c:pt>
                <c:pt idx="1">
                  <c:v>52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63360"/>
        <c:axId val="95273344"/>
      </c:barChart>
      <c:catAx>
        <c:axId val="95263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263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'[1]Диктант діаграми'!$C$14</c:f>
              <c:strCache>
                <c:ptCount val="1"/>
                <c:pt idx="0">
                  <c:v> Іс.              2016-2017 н.р. (%)</c:v>
                </c:pt>
              </c:strCache>
            </c:strRef>
          </c:tx>
          <c:invertIfNegative val="0"/>
          <c:cat>
            <c:strRef>
              <c:f>'[1]Диктант діаграми'!$B$15:$B$18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'[1]Диктант діаграми'!$C$15:$C$18</c:f>
              <c:numCache>
                <c:formatCode>General</c:formatCode>
                <c:ptCount val="4"/>
                <c:pt idx="0">
                  <c:v>27</c:v>
                </c:pt>
                <c:pt idx="1">
                  <c:v>52</c:v>
                </c:pt>
                <c:pt idx="2">
                  <c:v>19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'[1]Диктант діаграми'!$D$14</c:f>
              <c:strCache>
                <c:ptCount val="1"/>
                <c:pt idx="0">
                  <c:v> ІІс.              2016-2017 н.р. (%)</c:v>
                </c:pt>
              </c:strCache>
            </c:strRef>
          </c:tx>
          <c:invertIfNegative val="0"/>
          <c:cat>
            <c:strRef>
              <c:f>'[1]Диктант діаграми'!$B$15:$B$18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'[1]Диктант діаграми'!$D$15:$D$18</c:f>
              <c:numCache>
                <c:formatCode>General</c:formatCode>
                <c:ptCount val="4"/>
                <c:pt idx="0">
                  <c:v>39</c:v>
                </c:pt>
                <c:pt idx="1">
                  <c:v>34</c:v>
                </c:pt>
                <c:pt idx="2">
                  <c:v>23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'[1]Диктант діаграми'!$E$14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'[1]Диктант діаграми'!$B$15:$B$18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'[1]Диктант діаграми'!$E$15:$E$18</c:f>
              <c:numCache>
                <c:formatCode>General</c:formatCode>
                <c:ptCount val="4"/>
                <c:pt idx="0">
                  <c:v>30</c:v>
                </c:pt>
                <c:pt idx="1">
                  <c:v>40</c:v>
                </c:pt>
                <c:pt idx="2">
                  <c:v>30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48896"/>
        <c:axId val="83650432"/>
      </c:barChart>
      <c:catAx>
        <c:axId val="83648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650432"/>
        <c:crosses val="autoZero"/>
        <c:auto val="1"/>
        <c:lblAlgn val="ctr"/>
        <c:lblOffset val="100"/>
        <c:noMultiLvlLbl val="0"/>
      </c:catAx>
      <c:valAx>
        <c:axId val="8365043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83648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письмо'!$C$43</c:f>
              <c:strCache>
                <c:ptCount val="1"/>
                <c:pt idx="0">
                  <c:v> Іс.                      2016-2017 н.р. (%)</c:v>
                </c:pt>
              </c:strCache>
            </c:strRef>
          </c:tx>
          <c:invertIfNegative val="0"/>
          <c:cat>
            <c:strRef>
              <c:f>'Англ мова письмо'!$B$44:$B$47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письмо'!$C$44:$C$47</c:f>
              <c:numCache>
                <c:formatCode>General</c:formatCode>
                <c:ptCount val="4"/>
                <c:pt idx="0">
                  <c:v>43</c:v>
                </c:pt>
                <c:pt idx="1">
                  <c:v>50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'Англ мова письмо'!$D$43</c:f>
              <c:strCache>
                <c:ptCount val="1"/>
                <c:pt idx="0">
                  <c:v> ІІс.                      2016-2017 н.р. (%)</c:v>
                </c:pt>
              </c:strCache>
            </c:strRef>
          </c:tx>
          <c:invertIfNegative val="0"/>
          <c:cat>
            <c:strRef>
              <c:f>'Англ мова письмо'!$B$44:$B$47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письмо'!$D$44:$D$47</c:f>
              <c:numCache>
                <c:formatCode>General</c:formatCode>
                <c:ptCount val="4"/>
                <c:pt idx="0">
                  <c:v>40</c:v>
                </c:pt>
                <c:pt idx="1">
                  <c:v>44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'Англ мова письмо'!$E$43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письмо'!$B$44:$B$47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письмо'!$E$44:$E$47</c:f>
              <c:numCache>
                <c:formatCode>General</c:formatCode>
                <c:ptCount val="4"/>
                <c:pt idx="0">
                  <c:v>37</c:v>
                </c:pt>
                <c:pt idx="1">
                  <c:v>43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37184"/>
        <c:axId val="95924992"/>
      </c:barChart>
      <c:catAx>
        <c:axId val="9583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924992"/>
        <c:crosses val="autoZero"/>
        <c:auto val="1"/>
        <c:lblAlgn val="ctr"/>
        <c:lblOffset val="100"/>
        <c:noMultiLvlLbl val="0"/>
      </c:catAx>
      <c:valAx>
        <c:axId val="9592499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837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письмо'!$B$52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'Англ мова письмо'!$C$51:$G$51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письмо'!$C$52:$G$52</c:f>
              <c:numCache>
                <c:formatCode>General</c:formatCode>
                <c:ptCount val="5"/>
                <c:pt idx="0">
                  <c:v>14</c:v>
                </c:pt>
                <c:pt idx="1">
                  <c:v>23</c:v>
                </c:pt>
                <c:pt idx="2">
                  <c:v>36</c:v>
                </c:pt>
                <c:pt idx="3">
                  <c:v>33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'Англ мова письмо'!$B$53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'Англ мова письмо'!$C$51:$G$51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письмо'!$C$53:$G$53</c:f>
              <c:numCache>
                <c:formatCode>General</c:formatCode>
                <c:ptCount val="5"/>
                <c:pt idx="0">
                  <c:v>48</c:v>
                </c:pt>
                <c:pt idx="1">
                  <c:v>38</c:v>
                </c:pt>
                <c:pt idx="2">
                  <c:v>41</c:v>
                </c:pt>
                <c:pt idx="3">
                  <c:v>41</c:v>
                </c:pt>
                <c:pt idx="4">
                  <c:v>46</c:v>
                </c:pt>
              </c:numCache>
            </c:numRef>
          </c:val>
        </c:ser>
        <c:ser>
          <c:idx val="2"/>
          <c:order val="2"/>
          <c:tx>
            <c:strRef>
              <c:f>'Англ мова письмо'!$B$54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'Англ мова письмо'!$C$51:$G$51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письмо'!$C$54:$G$54</c:f>
              <c:numCache>
                <c:formatCode>General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23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</c:ser>
        <c:ser>
          <c:idx val="3"/>
          <c:order val="3"/>
          <c:tx>
            <c:strRef>
              <c:f>'Англ мова письмо'!$B$55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'Англ мова письмо'!$C$51:$G$51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письмо'!$C$55:$G$55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32096"/>
        <c:axId val="95733632"/>
      </c:barChart>
      <c:catAx>
        <c:axId val="9573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5733632"/>
        <c:crosses val="autoZero"/>
        <c:auto val="1"/>
        <c:lblAlgn val="ctr"/>
        <c:lblOffset val="100"/>
        <c:noMultiLvlLbl val="0"/>
      </c:catAx>
      <c:valAx>
        <c:axId val="9573363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732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говоріння'!$C$38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говоріння'!$B$39:$B$42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говоріння'!$C$39:$C$42</c:f>
              <c:numCache>
                <c:formatCode>General</c:formatCode>
                <c:ptCount val="4"/>
                <c:pt idx="0">
                  <c:v>29</c:v>
                </c:pt>
                <c:pt idx="1">
                  <c:v>47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80224"/>
        <c:axId val="95810688"/>
      </c:barChart>
      <c:catAx>
        <c:axId val="95780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810688"/>
        <c:crosses val="autoZero"/>
        <c:auto val="1"/>
        <c:lblAlgn val="ctr"/>
        <c:lblOffset val="100"/>
        <c:noMultiLvlLbl val="0"/>
      </c:catAx>
      <c:valAx>
        <c:axId val="9581068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5780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говоріння'!$C$47</c:f>
              <c:strCache>
                <c:ptCount val="1"/>
                <c:pt idx="0">
                  <c:v> Іс.                      2016-2017 н.р. (%)</c:v>
                </c:pt>
              </c:strCache>
            </c:strRef>
          </c:tx>
          <c:invertIfNegative val="0"/>
          <c:cat>
            <c:strRef>
              <c:f>'Англ мова говоріння'!$B$48:$B$51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говоріння'!$C$48:$C$51</c:f>
              <c:numCache>
                <c:formatCode>General</c:formatCode>
                <c:ptCount val="4"/>
                <c:pt idx="0">
                  <c:v>49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'Англ мова говоріння'!$D$47</c:f>
              <c:strCache>
                <c:ptCount val="1"/>
                <c:pt idx="0">
                  <c:v> ІІс.                      2016-2017 н.р. (%)</c:v>
                </c:pt>
              </c:strCache>
            </c:strRef>
          </c:tx>
          <c:invertIfNegative val="0"/>
          <c:cat>
            <c:strRef>
              <c:f>'Англ мова говоріння'!$B$48:$B$51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говоріння'!$D$48:$D$51</c:f>
              <c:numCache>
                <c:formatCode>General</c:formatCode>
                <c:ptCount val="4"/>
                <c:pt idx="0">
                  <c:v>36</c:v>
                </c:pt>
                <c:pt idx="1">
                  <c:v>48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tx>
            <c:strRef>
              <c:f>'Англ мова говоріння'!$E$47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говоріння'!$B$48:$B$51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говоріння'!$E$48:$E$51</c:f>
              <c:numCache>
                <c:formatCode>General</c:formatCode>
                <c:ptCount val="4"/>
                <c:pt idx="0">
                  <c:v>37</c:v>
                </c:pt>
                <c:pt idx="1">
                  <c:v>43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8032"/>
        <c:axId val="96429568"/>
      </c:barChart>
      <c:catAx>
        <c:axId val="9642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429568"/>
        <c:crosses val="autoZero"/>
        <c:auto val="1"/>
        <c:lblAlgn val="ctr"/>
        <c:lblOffset val="100"/>
        <c:noMultiLvlLbl val="0"/>
      </c:catAx>
      <c:valAx>
        <c:axId val="9642956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428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говоріння'!$B$56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'Англ мова говоріння'!$C$55:$G$55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говоріння'!$C$56:$G$56</c:f>
              <c:numCache>
                <c:formatCode>General</c:formatCode>
                <c:ptCount val="5"/>
                <c:pt idx="0">
                  <c:v>46</c:v>
                </c:pt>
                <c:pt idx="1">
                  <c:v>26</c:v>
                </c:pt>
                <c:pt idx="2">
                  <c:v>31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'Англ мова говоріння'!$B$57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'Англ мова говоріння'!$C$55:$G$55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говоріння'!$C$57:$G$57</c:f>
              <c:numCache>
                <c:formatCode>General</c:formatCode>
                <c:ptCount val="5"/>
                <c:pt idx="0">
                  <c:v>35</c:v>
                </c:pt>
                <c:pt idx="1">
                  <c:v>54</c:v>
                </c:pt>
                <c:pt idx="2">
                  <c:v>51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</c:ser>
        <c:ser>
          <c:idx val="2"/>
          <c:order val="2"/>
          <c:tx>
            <c:strRef>
              <c:f>'Англ мова говоріння'!$B$58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'Англ мова говоріння'!$C$55:$G$55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говоріння'!$C$58:$G$58</c:f>
              <c:numCache>
                <c:formatCode>General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25</c:v>
                </c:pt>
                <c:pt idx="4">
                  <c:v>23</c:v>
                </c:pt>
              </c:numCache>
            </c:numRef>
          </c:val>
        </c:ser>
        <c:ser>
          <c:idx val="3"/>
          <c:order val="3"/>
          <c:tx>
            <c:strRef>
              <c:f>'Англ мова говоріння'!$B$59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'Англ мова говоріння'!$C$55:$G$55</c:f>
              <c:strCache>
                <c:ptCount val="5"/>
                <c:pt idx="0">
                  <c:v> Іс.                      2015-2016 н.р. (%)</c:v>
                </c:pt>
                <c:pt idx="1">
                  <c:v> ІІс.                      2015-2016 н.р. (%)</c:v>
                </c:pt>
                <c:pt idx="2">
                  <c:v> Іс.                     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говоріння'!$C$59:$G$59</c:f>
              <c:numCache>
                <c:formatCode>General</c:formatCode>
                <c:ptCount val="5"/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2432"/>
        <c:axId val="96483968"/>
      </c:barChart>
      <c:catAx>
        <c:axId val="96482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483968"/>
        <c:crosses val="autoZero"/>
        <c:auto val="1"/>
        <c:lblAlgn val="ctr"/>
        <c:lblOffset val="100"/>
        <c:noMultiLvlLbl val="0"/>
      </c:catAx>
      <c:valAx>
        <c:axId val="9648396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482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читання'!$C$35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читання'!$B$36:$B$39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читання'!$C$36:$C$39</c:f>
              <c:numCache>
                <c:formatCode>General</c:formatCode>
                <c:ptCount val="4"/>
                <c:pt idx="0">
                  <c:v>32</c:v>
                </c:pt>
                <c:pt idx="1">
                  <c:v>41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55392"/>
        <c:axId val="96556928"/>
      </c:barChart>
      <c:catAx>
        <c:axId val="9655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556928"/>
        <c:crosses val="autoZero"/>
        <c:auto val="1"/>
        <c:lblAlgn val="ctr"/>
        <c:lblOffset val="100"/>
        <c:noMultiLvlLbl val="0"/>
      </c:catAx>
      <c:valAx>
        <c:axId val="9655692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555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читання'!$C$42</c:f>
              <c:strCache>
                <c:ptCount val="1"/>
                <c:pt idx="0">
                  <c:v> Іс.  2016-2017 н.р. (%)</c:v>
                </c:pt>
              </c:strCache>
            </c:strRef>
          </c:tx>
          <c:invertIfNegative val="0"/>
          <c:cat>
            <c:strRef>
              <c:f>'Англ мова читання'!$B$43:$B$46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читання'!$C$43:$C$46</c:f>
              <c:numCache>
                <c:formatCode>General</c:formatCode>
                <c:ptCount val="4"/>
                <c:pt idx="0">
                  <c:v>46</c:v>
                </c:pt>
                <c:pt idx="1">
                  <c:v>41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'Англ мова читання'!$D$42</c:f>
              <c:strCache>
                <c:ptCount val="1"/>
                <c:pt idx="0">
                  <c:v> ІІс.                      2016-2017 н.р. (%)</c:v>
                </c:pt>
              </c:strCache>
            </c:strRef>
          </c:tx>
          <c:invertIfNegative val="0"/>
          <c:cat>
            <c:strRef>
              <c:f>'Англ мова читання'!$B$43:$B$46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читання'!$D$43:$D$46</c:f>
              <c:numCache>
                <c:formatCode>General</c:formatCode>
                <c:ptCount val="4"/>
                <c:pt idx="0">
                  <c:v>39</c:v>
                </c:pt>
                <c:pt idx="1">
                  <c:v>50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'Англ мова читання'!$E$42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читання'!$B$43:$B$46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читання'!$E$43:$E$46</c:f>
              <c:numCache>
                <c:formatCode>General</c:formatCode>
                <c:ptCount val="4"/>
                <c:pt idx="0">
                  <c:v>53</c:v>
                </c:pt>
                <c:pt idx="1">
                  <c:v>34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96736"/>
        <c:axId val="96598272"/>
      </c:barChart>
      <c:catAx>
        <c:axId val="9659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598272"/>
        <c:crosses val="autoZero"/>
        <c:auto val="1"/>
        <c:lblAlgn val="ctr"/>
        <c:lblOffset val="100"/>
        <c:noMultiLvlLbl val="0"/>
      </c:catAx>
      <c:valAx>
        <c:axId val="9659827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596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читання'!$B$51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'Англ мова читання'!$C$50:$G$50</c:f>
              <c:strCache>
                <c:ptCount val="5"/>
                <c:pt idx="0">
                  <c:v> Іс.  2015-2016 н.р. (%)</c:v>
                </c:pt>
                <c:pt idx="1">
                  <c:v> ІІс.  2015-2016 н.р. (%)</c:v>
                </c:pt>
                <c:pt idx="2">
                  <c:v>І с. 2016-17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читання'!$C$51:$G$51</c:f>
              <c:numCache>
                <c:formatCode>General</c:formatCode>
                <c:ptCount val="5"/>
                <c:pt idx="0">
                  <c:v>39</c:v>
                </c:pt>
                <c:pt idx="1">
                  <c:v>5</c:v>
                </c:pt>
                <c:pt idx="2">
                  <c:v>33</c:v>
                </c:pt>
                <c:pt idx="3">
                  <c:v>33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'Англ мова читання'!$B$52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'Англ мова читання'!$C$50:$G$50</c:f>
              <c:strCache>
                <c:ptCount val="5"/>
                <c:pt idx="0">
                  <c:v> Іс.  2015-2016 н.р. (%)</c:v>
                </c:pt>
                <c:pt idx="1">
                  <c:v> ІІс.  2015-2016 н.р. (%)</c:v>
                </c:pt>
                <c:pt idx="2">
                  <c:v>І с. 2016-17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читання'!$C$52:$G$52</c:f>
              <c:numCache>
                <c:formatCode>General</c:formatCode>
                <c:ptCount val="5"/>
                <c:pt idx="0">
                  <c:v>35</c:v>
                </c:pt>
                <c:pt idx="1">
                  <c:v>62</c:v>
                </c:pt>
                <c:pt idx="2">
                  <c:v>39</c:v>
                </c:pt>
                <c:pt idx="3">
                  <c:v>39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'Англ мова читання'!$B$53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'Англ мова читання'!$C$50:$G$50</c:f>
              <c:strCache>
                <c:ptCount val="5"/>
                <c:pt idx="0">
                  <c:v> Іс.  2015-2016 н.р. (%)</c:v>
                </c:pt>
                <c:pt idx="1">
                  <c:v> ІІс.  2015-2016 н.р. (%)</c:v>
                </c:pt>
                <c:pt idx="2">
                  <c:v>І с. 2016-17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читання'!$C$53:$G$53</c:f>
              <c:numCache>
                <c:formatCode>General</c:formatCode>
                <c:ptCount val="5"/>
                <c:pt idx="0">
                  <c:v>26</c:v>
                </c:pt>
                <c:pt idx="1">
                  <c:v>33</c:v>
                </c:pt>
                <c:pt idx="2">
                  <c:v>28</c:v>
                </c:pt>
                <c:pt idx="3">
                  <c:v>28</c:v>
                </c:pt>
                <c:pt idx="4">
                  <c:v>23</c:v>
                </c:pt>
              </c:numCache>
            </c:numRef>
          </c:val>
        </c:ser>
        <c:ser>
          <c:idx val="3"/>
          <c:order val="3"/>
          <c:tx>
            <c:strRef>
              <c:f>'Англ мова читання'!$B$54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'Англ мова читання'!$C$50:$G$50</c:f>
              <c:strCache>
                <c:ptCount val="5"/>
                <c:pt idx="0">
                  <c:v> Іс.  2015-2016 н.р. (%)</c:v>
                </c:pt>
                <c:pt idx="1">
                  <c:v> ІІс.  2015-2016 н.р. (%)</c:v>
                </c:pt>
                <c:pt idx="2">
                  <c:v>І с. 2016-17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читання'!$C$54:$G$54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30656"/>
        <c:axId val="96632192"/>
      </c:barChart>
      <c:catAx>
        <c:axId val="96630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632192"/>
        <c:crosses val="autoZero"/>
        <c:auto val="1"/>
        <c:lblAlgn val="ctr"/>
        <c:lblOffset val="100"/>
        <c:noMultiLvlLbl val="0"/>
      </c:catAx>
      <c:valAx>
        <c:axId val="9663219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630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аудіювання'!$B$38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аудіювання'!$A$39:$A$42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аудіювання'!$B$39:$B$42</c:f>
              <c:numCache>
                <c:formatCode>General</c:formatCode>
                <c:ptCount val="4"/>
                <c:pt idx="0">
                  <c:v>30</c:v>
                </c:pt>
                <c:pt idx="1">
                  <c:v>48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8480"/>
        <c:axId val="96230016"/>
      </c:barChart>
      <c:catAx>
        <c:axId val="9622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30016"/>
        <c:crosses val="autoZero"/>
        <c:auto val="1"/>
        <c:lblAlgn val="ctr"/>
        <c:lblOffset val="100"/>
        <c:noMultiLvlLbl val="0"/>
      </c:catAx>
      <c:valAx>
        <c:axId val="9623001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228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аудіювання'!$B$46</c:f>
              <c:strCache>
                <c:ptCount val="1"/>
                <c:pt idx="0">
                  <c:v>І с. 2016-2017 н.р. (%)</c:v>
                </c:pt>
              </c:strCache>
            </c:strRef>
          </c:tx>
          <c:invertIfNegative val="0"/>
          <c:cat>
            <c:strRef>
              <c:f>'Англ мова аудіювання'!$A$47:$A$50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аудіювання'!$B$47:$B$50</c:f>
              <c:numCache>
                <c:formatCode>General</c:formatCode>
                <c:ptCount val="4"/>
                <c:pt idx="0">
                  <c:v>24</c:v>
                </c:pt>
                <c:pt idx="1">
                  <c:v>45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'Англ мова аудіювання'!$C$46</c:f>
              <c:strCache>
                <c:ptCount val="1"/>
                <c:pt idx="0">
                  <c:v> ІІс.                      2016-2017 н.р. (%)</c:v>
                </c:pt>
              </c:strCache>
            </c:strRef>
          </c:tx>
          <c:invertIfNegative val="0"/>
          <c:cat>
            <c:strRef>
              <c:f>'Англ мова аудіювання'!$A$47:$A$50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аудіювання'!$C$47:$C$50</c:f>
              <c:numCache>
                <c:formatCode>General</c:formatCode>
                <c:ptCount val="4"/>
                <c:pt idx="0">
                  <c:v>58</c:v>
                </c:pt>
                <c:pt idx="1">
                  <c:v>33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'Англ мова аудіювання'!$D$46</c:f>
              <c:strCache>
                <c:ptCount val="1"/>
                <c:pt idx="0">
                  <c:v> Іс.              2017-2018 н.р. (%)</c:v>
                </c:pt>
              </c:strCache>
            </c:strRef>
          </c:tx>
          <c:invertIfNegative val="0"/>
          <c:cat>
            <c:strRef>
              <c:f>'Англ мова аудіювання'!$A$47:$A$50</c:f>
              <c:strCache>
                <c:ptCount val="4"/>
                <c:pt idx="0">
                  <c:v>в.р.</c:v>
                </c:pt>
                <c:pt idx="1">
                  <c:v>д.р.</c:v>
                </c:pt>
                <c:pt idx="2">
                  <c:v>с.р.</c:v>
                </c:pt>
                <c:pt idx="3">
                  <c:v>п.р</c:v>
                </c:pt>
              </c:strCache>
            </c:strRef>
          </c:cat>
          <c:val>
            <c:numRef>
              <c:f>'Англ мова аудіювання'!$D$47:$D$50</c:f>
              <c:numCache>
                <c:formatCode>General</c:formatCode>
                <c:ptCount val="4"/>
                <c:pt idx="0">
                  <c:v>48</c:v>
                </c:pt>
                <c:pt idx="1">
                  <c:v>35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73920"/>
        <c:axId val="96275456"/>
      </c:barChart>
      <c:catAx>
        <c:axId val="96273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273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'[1]Диктант діаграми'!$B$25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'[1]Диктант діаграми'!$C$24:$G$24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'[1]Диктант діаграми'!$C$25:$G$25</c:f>
              <c:numCache>
                <c:formatCode>General</c:formatCode>
                <c:ptCount val="5"/>
                <c:pt idx="0">
                  <c:v>21</c:v>
                </c:pt>
                <c:pt idx="1">
                  <c:v>24</c:v>
                </c:pt>
                <c:pt idx="2">
                  <c:v>20</c:v>
                </c:pt>
                <c:pt idx="3">
                  <c:v>19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'[1]Диктант діаграми'!$B$26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'[1]Диктант діаграми'!$C$24:$G$24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'[1]Диктант діаграми'!$C$26:$G$26</c:f>
              <c:numCache>
                <c:formatCode>General</c:formatCode>
                <c:ptCount val="5"/>
                <c:pt idx="0">
                  <c:v>46</c:v>
                </c:pt>
                <c:pt idx="1">
                  <c:v>44</c:v>
                </c:pt>
                <c:pt idx="2">
                  <c:v>58</c:v>
                </c:pt>
                <c:pt idx="3">
                  <c:v>51</c:v>
                </c:pt>
                <c:pt idx="4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'[1]Диктант діаграми'!$B$27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'[1]Диктант діаграми'!$C$24:$G$24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'[1]Диктант діаграми'!$C$27:$G$27</c:f>
              <c:numCache>
                <c:formatCode>General</c:formatCode>
                <c:ptCount val="5"/>
                <c:pt idx="0">
                  <c:v>25</c:v>
                </c:pt>
                <c:pt idx="1">
                  <c:v>24</c:v>
                </c:pt>
                <c:pt idx="2">
                  <c:v>18</c:v>
                </c:pt>
                <c:pt idx="3">
                  <c:v>23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'[1]Диктант діаграми'!$B$28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'[1]Диктант діаграми'!$C$24:$G$24</c:f>
              <c:strCache>
                <c:ptCount val="5"/>
                <c:pt idx="0">
                  <c:v> Іс.              2015-2016 н.р. (%)</c:v>
                </c:pt>
                <c:pt idx="1">
                  <c:v> ІІс.              2015-2016 н.р. (%)</c:v>
                </c:pt>
                <c:pt idx="2">
                  <c:v> Іс.              2016-2017 н.р. (%)</c:v>
                </c:pt>
                <c:pt idx="3">
                  <c:v> ІІс.              2016-2017 н.р. 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'[1]Диктант діаграми'!$C$28:$G$28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2816"/>
        <c:axId val="83684352"/>
      </c:barChart>
      <c:catAx>
        <c:axId val="8368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684352"/>
        <c:crosses val="autoZero"/>
        <c:auto val="1"/>
        <c:lblAlgn val="ctr"/>
        <c:lblOffset val="100"/>
        <c:noMultiLvlLbl val="0"/>
      </c:catAx>
      <c:valAx>
        <c:axId val="8368435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83682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 аудіювання'!$A$54</c:f>
              <c:strCache>
                <c:ptCount val="1"/>
                <c:pt idx="0">
                  <c:v>в.р.</c:v>
                </c:pt>
              </c:strCache>
            </c:strRef>
          </c:tx>
          <c:invertIfNegative val="0"/>
          <c:cat>
            <c:strRef>
              <c:f>'Англ мова аудіювання'!$B$53:$F$53</c:f>
              <c:strCache>
                <c:ptCount val="5"/>
                <c:pt idx="0">
                  <c:v> Іс. 2015-2016 н.р. (%)</c:v>
                </c:pt>
                <c:pt idx="1">
                  <c:v> ІІс. 2015-2016 н.р. (%)</c:v>
                </c:pt>
                <c:pt idx="2">
                  <c:v>І с.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аудіювання'!$B$54:$F$54</c:f>
              <c:numCache>
                <c:formatCode>General</c:formatCode>
                <c:ptCount val="5"/>
                <c:pt idx="0">
                  <c:v>29</c:v>
                </c:pt>
                <c:pt idx="1">
                  <c:v>24</c:v>
                </c:pt>
                <c:pt idx="2">
                  <c:v>35</c:v>
                </c:pt>
                <c:pt idx="3">
                  <c:v>47</c:v>
                </c:pt>
                <c:pt idx="4">
                  <c:v>42</c:v>
                </c:pt>
              </c:numCache>
            </c:numRef>
          </c:val>
        </c:ser>
        <c:ser>
          <c:idx val="1"/>
          <c:order val="1"/>
          <c:tx>
            <c:strRef>
              <c:f>'Англ мова аудіювання'!$A$55</c:f>
              <c:strCache>
                <c:ptCount val="1"/>
                <c:pt idx="0">
                  <c:v>д.р.</c:v>
                </c:pt>
              </c:strCache>
            </c:strRef>
          </c:tx>
          <c:invertIfNegative val="0"/>
          <c:cat>
            <c:strRef>
              <c:f>'Англ мова аудіювання'!$B$53:$F$53</c:f>
              <c:strCache>
                <c:ptCount val="5"/>
                <c:pt idx="0">
                  <c:v> Іс. 2015-2016 н.р. (%)</c:v>
                </c:pt>
                <c:pt idx="1">
                  <c:v> ІІс. 2015-2016 н.р. (%)</c:v>
                </c:pt>
                <c:pt idx="2">
                  <c:v>І с.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аудіювання'!$B$55:$F$55</c:f>
              <c:numCache>
                <c:formatCode>General</c:formatCode>
                <c:ptCount val="5"/>
                <c:pt idx="0">
                  <c:v>51</c:v>
                </c:pt>
                <c:pt idx="1">
                  <c:v>42</c:v>
                </c:pt>
                <c:pt idx="2">
                  <c:v>52</c:v>
                </c:pt>
                <c:pt idx="3">
                  <c:v>41</c:v>
                </c:pt>
                <c:pt idx="4">
                  <c:v>35</c:v>
                </c:pt>
              </c:numCache>
            </c:numRef>
          </c:val>
        </c:ser>
        <c:ser>
          <c:idx val="2"/>
          <c:order val="2"/>
          <c:tx>
            <c:strRef>
              <c:f>'Англ мова аудіювання'!$A$56</c:f>
              <c:strCache>
                <c:ptCount val="1"/>
                <c:pt idx="0">
                  <c:v>с.р.</c:v>
                </c:pt>
              </c:strCache>
            </c:strRef>
          </c:tx>
          <c:invertIfNegative val="0"/>
          <c:cat>
            <c:strRef>
              <c:f>'Англ мова аудіювання'!$B$53:$F$53</c:f>
              <c:strCache>
                <c:ptCount val="5"/>
                <c:pt idx="0">
                  <c:v> Іс. 2015-2016 н.р. (%)</c:v>
                </c:pt>
                <c:pt idx="1">
                  <c:v> ІІс. 2015-2016 н.р. (%)</c:v>
                </c:pt>
                <c:pt idx="2">
                  <c:v>І с.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аудіювання'!$B$56:$F$56</c:f>
              <c:numCache>
                <c:formatCode>General</c:formatCode>
                <c:ptCount val="5"/>
                <c:pt idx="0">
                  <c:v>20</c:v>
                </c:pt>
                <c:pt idx="1">
                  <c:v>34</c:v>
                </c:pt>
                <c:pt idx="2">
                  <c:v>13</c:v>
                </c:pt>
                <c:pt idx="3">
                  <c:v>12</c:v>
                </c:pt>
                <c:pt idx="4">
                  <c:v>23</c:v>
                </c:pt>
              </c:numCache>
            </c:numRef>
          </c:val>
        </c:ser>
        <c:ser>
          <c:idx val="3"/>
          <c:order val="3"/>
          <c:tx>
            <c:strRef>
              <c:f>'Англ мова аудіювання'!$A$57</c:f>
              <c:strCache>
                <c:ptCount val="1"/>
                <c:pt idx="0">
                  <c:v>п.р</c:v>
                </c:pt>
              </c:strCache>
            </c:strRef>
          </c:tx>
          <c:invertIfNegative val="0"/>
          <c:cat>
            <c:strRef>
              <c:f>'Англ мова аудіювання'!$B$53:$F$53</c:f>
              <c:strCache>
                <c:ptCount val="5"/>
                <c:pt idx="0">
                  <c:v> Іс. 2015-2016 н.р. (%)</c:v>
                </c:pt>
                <c:pt idx="1">
                  <c:v> ІІс. 2015-2016 н.р. (%)</c:v>
                </c:pt>
                <c:pt idx="2">
                  <c:v>І с. 2016-2017 н.р. (%)</c:v>
                </c:pt>
                <c:pt idx="3">
                  <c:v> ІІс.                      2016-2017 н.р. (%)</c:v>
                </c:pt>
                <c:pt idx="4">
                  <c:v> Іс.              2017-2018 н.р. (%)</c:v>
                </c:pt>
              </c:strCache>
            </c:strRef>
          </c:cat>
          <c:val>
            <c:numRef>
              <c:f>'Англ мова аудіювання'!$B$57:$F$57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20128"/>
        <c:axId val="96326016"/>
      </c:barChart>
      <c:catAx>
        <c:axId val="9632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26016"/>
        <c:crosses val="autoZero"/>
        <c:auto val="1"/>
        <c:lblAlgn val="ctr"/>
        <c:lblOffset val="100"/>
        <c:noMultiLvlLbl val="0"/>
      </c:catAx>
      <c:valAx>
        <c:axId val="9632601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96320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'Диктант .Помилки. Діаграми'!$A$4</c:f>
              <c:strCache>
                <c:ptCount val="1"/>
                <c:pt idx="0">
                  <c:v>Іс.                2017-2018 н.р.</c:v>
                </c:pt>
              </c:strCache>
            </c:strRef>
          </c:tx>
          <c:invertIfNegative val="0"/>
          <c:cat>
            <c:strRef>
              <c:f>'Диктант .Помилки. Діаграми'!$B$3:$S$3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Діаграми'!$B$4:$S$4</c:f>
              <c:numCache>
                <c:formatCode>0%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7">
                  <c:v>0.04</c:v>
                </c:pt>
                <c:pt idx="8">
                  <c:v>0.08</c:v>
                </c:pt>
                <c:pt idx="9">
                  <c:v>0.03</c:v>
                </c:pt>
                <c:pt idx="11">
                  <c:v>0.17</c:v>
                </c:pt>
                <c:pt idx="12">
                  <c:v>0.04</c:v>
                </c:pt>
                <c:pt idx="13">
                  <c:v>0.01</c:v>
                </c:pt>
                <c:pt idx="14">
                  <c:v>0.31</c:v>
                </c:pt>
                <c:pt idx="15">
                  <c:v>0.4</c:v>
                </c:pt>
                <c:pt idx="16">
                  <c:v>0.33</c:v>
                </c:pt>
                <c:pt idx="1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71296"/>
        <c:axId val="85272832"/>
      </c:barChart>
      <c:catAx>
        <c:axId val="8527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272832"/>
        <c:crosses val="autoZero"/>
        <c:auto val="1"/>
        <c:lblAlgn val="ctr"/>
        <c:lblOffset val="100"/>
        <c:noMultiLvlLbl val="0"/>
      </c:catAx>
      <c:valAx>
        <c:axId val="85272832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extTo"/>
        <c:crossAx val="85271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'Диктант .Помилки. Діаграми'!$A$9</c:f>
              <c:strCache>
                <c:ptCount val="1"/>
                <c:pt idx="0">
                  <c:v>Іс.                2016-2017 н.р.</c:v>
                </c:pt>
              </c:strCache>
            </c:strRef>
          </c:tx>
          <c:invertIfNegative val="0"/>
          <c:cat>
            <c:strRef>
              <c:f>'Диктант .Помилки. Діаграми'!$B$8:$S$8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Діаграми'!$B$9:$S$9</c:f>
              <c:numCache>
                <c:formatCode>0%</c:formatCode>
                <c:ptCount val="18"/>
                <c:pt idx="0">
                  <c:v>0.12</c:v>
                </c:pt>
                <c:pt idx="3">
                  <c:v>0.1</c:v>
                </c:pt>
                <c:pt idx="7">
                  <c:v>0.14000000000000001</c:v>
                </c:pt>
                <c:pt idx="8">
                  <c:v>0.03</c:v>
                </c:pt>
                <c:pt idx="10">
                  <c:v>0.1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0.02</c:v>
                </c:pt>
                <c:pt idx="14">
                  <c:v>0.2</c:v>
                </c:pt>
                <c:pt idx="15">
                  <c:v>0.31</c:v>
                </c:pt>
                <c:pt idx="16">
                  <c:v>0.64</c:v>
                </c:pt>
                <c:pt idx="1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'Диктант .Помилки. Діаграми'!$A$10</c:f>
              <c:strCache>
                <c:ptCount val="1"/>
                <c:pt idx="0">
                  <c:v>ІІс.                2016-2017 н.р.</c:v>
                </c:pt>
              </c:strCache>
            </c:strRef>
          </c:tx>
          <c:invertIfNegative val="0"/>
          <c:cat>
            <c:strRef>
              <c:f>'Диктант .Помилки. Діаграми'!$B$8:$S$8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Діаграми'!$B$10:$S$10</c:f>
              <c:numCache>
                <c:formatCode>0%</c:formatCode>
                <c:ptCount val="18"/>
                <c:pt idx="0">
                  <c:v>0.13</c:v>
                </c:pt>
                <c:pt idx="2">
                  <c:v>0.05</c:v>
                </c:pt>
                <c:pt idx="3">
                  <c:v>0.04</c:v>
                </c:pt>
                <c:pt idx="4">
                  <c:v>0.01</c:v>
                </c:pt>
                <c:pt idx="7">
                  <c:v>0.09</c:v>
                </c:pt>
                <c:pt idx="8">
                  <c:v>0.06</c:v>
                </c:pt>
                <c:pt idx="9">
                  <c:v>0.05</c:v>
                </c:pt>
                <c:pt idx="11">
                  <c:v>0.08</c:v>
                </c:pt>
                <c:pt idx="12">
                  <c:v>0.05</c:v>
                </c:pt>
                <c:pt idx="13">
                  <c:v>0.01</c:v>
                </c:pt>
                <c:pt idx="14">
                  <c:v>0.23</c:v>
                </c:pt>
                <c:pt idx="15">
                  <c:v>0.3</c:v>
                </c:pt>
                <c:pt idx="16">
                  <c:v>0.49</c:v>
                </c:pt>
                <c:pt idx="17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'Диктант .Помилки. Діаграми'!$A$11</c:f>
              <c:strCache>
                <c:ptCount val="1"/>
                <c:pt idx="0">
                  <c:v>Іс.                2017-2018 н.р.</c:v>
                </c:pt>
              </c:strCache>
            </c:strRef>
          </c:tx>
          <c:invertIfNegative val="0"/>
          <c:cat>
            <c:strRef>
              <c:f>'Диктант .Помилки. Діаграми'!$B$8:$S$8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Діаграми'!$B$11:$S$11</c:f>
              <c:numCache>
                <c:formatCode>0%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0.08</c:v>
                </c:pt>
                <c:pt idx="3">
                  <c:v>0.17</c:v>
                </c:pt>
                <c:pt idx="4">
                  <c:v>0.05</c:v>
                </c:pt>
                <c:pt idx="6">
                  <c:v>0.03</c:v>
                </c:pt>
                <c:pt idx="7">
                  <c:v>0.02</c:v>
                </c:pt>
                <c:pt idx="8">
                  <c:v>0.06</c:v>
                </c:pt>
                <c:pt idx="9">
                  <c:v>0.06</c:v>
                </c:pt>
                <c:pt idx="10">
                  <c:v>0.03</c:v>
                </c:pt>
                <c:pt idx="11">
                  <c:v>0.09</c:v>
                </c:pt>
                <c:pt idx="12">
                  <c:v>0.02</c:v>
                </c:pt>
                <c:pt idx="13">
                  <c:v>0.05</c:v>
                </c:pt>
                <c:pt idx="14">
                  <c:v>0.19</c:v>
                </c:pt>
                <c:pt idx="15">
                  <c:v>0.23</c:v>
                </c:pt>
                <c:pt idx="16">
                  <c:v>0.59</c:v>
                </c:pt>
                <c:pt idx="17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17120"/>
        <c:axId val="85318656"/>
      </c:barChart>
      <c:catAx>
        <c:axId val="8531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318656"/>
        <c:crosses val="autoZero"/>
        <c:auto val="1"/>
        <c:lblAlgn val="ctr"/>
        <c:lblOffset val="100"/>
        <c:noMultiLvlLbl val="0"/>
      </c:catAx>
      <c:valAx>
        <c:axId val="85318656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extTo"/>
        <c:crossAx val="85317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'Диктант .Помилки. Діаграми'!$A$15</c:f>
              <c:strCache>
                <c:ptCount val="1"/>
                <c:pt idx="0">
                  <c:v>Іс.                2015-2016 н.р.</c:v>
                </c:pt>
              </c:strCache>
            </c:strRef>
          </c:tx>
          <c:invertIfNegative val="0"/>
          <c:cat>
            <c:strRef>
              <c:f>'Диктант .Помилки. Діаграми'!$B$14:$S$14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Діаграми'!$B$15:$S$15</c:f>
              <c:numCache>
                <c:formatCode>0%</c:formatCode>
                <c:ptCount val="18"/>
                <c:pt idx="0">
                  <c:v>0.23</c:v>
                </c:pt>
                <c:pt idx="2">
                  <c:v>0.11</c:v>
                </c:pt>
                <c:pt idx="3">
                  <c:v>0.09</c:v>
                </c:pt>
                <c:pt idx="4">
                  <c:v>0.01</c:v>
                </c:pt>
                <c:pt idx="6">
                  <c:v>0.02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0.12</c:v>
                </c:pt>
                <c:pt idx="11">
                  <c:v>0.02</c:v>
                </c:pt>
                <c:pt idx="12">
                  <c:v>0.05</c:v>
                </c:pt>
                <c:pt idx="13">
                  <c:v>0.01</c:v>
                </c:pt>
                <c:pt idx="14">
                  <c:v>0.27</c:v>
                </c:pt>
                <c:pt idx="15">
                  <c:v>0.32</c:v>
                </c:pt>
                <c:pt idx="16">
                  <c:v>0.69</c:v>
                </c:pt>
                <c:pt idx="17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'Диктант .Помилки. Діаграми'!$A$16</c:f>
              <c:strCache>
                <c:ptCount val="1"/>
                <c:pt idx="0">
                  <c:v>ІІс.                2015-2016 н.р.</c:v>
                </c:pt>
              </c:strCache>
            </c:strRef>
          </c:tx>
          <c:invertIfNegative val="0"/>
          <c:cat>
            <c:strRef>
              <c:f>'Диктант .Помилки. Діаграми'!$B$14:$S$14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Діаграми'!$B$16:$S$16</c:f>
              <c:numCache>
                <c:formatCode>0%</c:formatCode>
                <c:ptCount val="18"/>
                <c:pt idx="0">
                  <c:v>0.15</c:v>
                </c:pt>
                <c:pt idx="1">
                  <c:v>0.03</c:v>
                </c:pt>
                <c:pt idx="2">
                  <c:v>0.08</c:v>
                </c:pt>
                <c:pt idx="3">
                  <c:v>0.1</c:v>
                </c:pt>
                <c:pt idx="4">
                  <c:v>0.08</c:v>
                </c:pt>
                <c:pt idx="5">
                  <c:v>0.01</c:v>
                </c:pt>
                <c:pt idx="7">
                  <c:v>0.23</c:v>
                </c:pt>
                <c:pt idx="8">
                  <c:v>0.1</c:v>
                </c:pt>
                <c:pt idx="11">
                  <c:v>0.3</c:v>
                </c:pt>
                <c:pt idx="12">
                  <c:v>0.05</c:v>
                </c:pt>
                <c:pt idx="13">
                  <c:v>0.01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0.44</c:v>
                </c:pt>
                <c:pt idx="17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'Диктант .Помилки. Діаграми'!$A$17</c:f>
              <c:strCache>
                <c:ptCount val="1"/>
                <c:pt idx="0">
                  <c:v>Іс.                2016-2017 н.р.</c:v>
                </c:pt>
              </c:strCache>
            </c:strRef>
          </c:tx>
          <c:invertIfNegative val="0"/>
          <c:cat>
            <c:strRef>
              <c:f>'Диктант .Помилки. Діаграми'!$B$14:$S$14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Діаграми'!$B$17:$S$17</c:f>
              <c:numCache>
                <c:formatCode>0%</c:formatCode>
                <c:ptCount val="18"/>
                <c:pt idx="0">
                  <c:v>0.17</c:v>
                </c:pt>
                <c:pt idx="2">
                  <c:v>0.1</c:v>
                </c:pt>
                <c:pt idx="3">
                  <c:v>0.21</c:v>
                </c:pt>
                <c:pt idx="4">
                  <c:v>0.19</c:v>
                </c:pt>
                <c:pt idx="5">
                  <c:v>0.02</c:v>
                </c:pt>
                <c:pt idx="7">
                  <c:v>0.1</c:v>
                </c:pt>
                <c:pt idx="8">
                  <c:v>0.02</c:v>
                </c:pt>
                <c:pt idx="11">
                  <c:v>0.24</c:v>
                </c:pt>
                <c:pt idx="13">
                  <c:v>0.06</c:v>
                </c:pt>
                <c:pt idx="14">
                  <c:v>0.17</c:v>
                </c:pt>
                <c:pt idx="15">
                  <c:v>0.28999999999999998</c:v>
                </c:pt>
                <c:pt idx="16">
                  <c:v>0.43</c:v>
                </c:pt>
                <c:pt idx="17">
                  <c:v>0.13</c:v>
                </c:pt>
              </c:numCache>
            </c:numRef>
          </c:val>
        </c:ser>
        <c:ser>
          <c:idx val="3"/>
          <c:order val="3"/>
          <c:tx>
            <c:strRef>
              <c:f>'Диктант .Помилки. Діаграми'!$A$18</c:f>
              <c:strCache>
                <c:ptCount val="1"/>
                <c:pt idx="0">
                  <c:v>ІІс.                2016-2017 н.р.</c:v>
                </c:pt>
              </c:strCache>
            </c:strRef>
          </c:tx>
          <c:invertIfNegative val="0"/>
          <c:cat>
            <c:strRef>
              <c:f>'Диктант .Помилки. Діаграми'!$B$14:$S$14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Діаграми'!$B$18:$S$18</c:f>
              <c:numCache>
                <c:formatCode>0%</c:formatCode>
                <c:ptCount val="18"/>
                <c:pt idx="0">
                  <c:v>0.19</c:v>
                </c:pt>
                <c:pt idx="1">
                  <c:v>0.06</c:v>
                </c:pt>
                <c:pt idx="2">
                  <c:v>0.08</c:v>
                </c:pt>
                <c:pt idx="3">
                  <c:v>0.21</c:v>
                </c:pt>
                <c:pt idx="4">
                  <c:v>0.08</c:v>
                </c:pt>
                <c:pt idx="5">
                  <c:v>0.04</c:v>
                </c:pt>
                <c:pt idx="7">
                  <c:v>0.13</c:v>
                </c:pt>
                <c:pt idx="8">
                  <c:v>0.23</c:v>
                </c:pt>
                <c:pt idx="9">
                  <c:v>0.06</c:v>
                </c:pt>
                <c:pt idx="11">
                  <c:v>0.22</c:v>
                </c:pt>
                <c:pt idx="12">
                  <c:v>0.06</c:v>
                </c:pt>
                <c:pt idx="13">
                  <c:v>0.04</c:v>
                </c:pt>
                <c:pt idx="14">
                  <c:v>0.25</c:v>
                </c:pt>
                <c:pt idx="15">
                  <c:v>0.23</c:v>
                </c:pt>
                <c:pt idx="16">
                  <c:v>0.49</c:v>
                </c:pt>
                <c:pt idx="17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'Диктант .Помилки. Діаграми'!$A$19</c:f>
              <c:strCache>
                <c:ptCount val="1"/>
                <c:pt idx="0">
                  <c:v>Іс.                2017-2018 н.р.</c:v>
                </c:pt>
              </c:strCache>
            </c:strRef>
          </c:tx>
          <c:invertIfNegative val="0"/>
          <c:cat>
            <c:strRef>
              <c:f>'Диктант .Помилки. Діаграми'!$B$14:$S$14</c:f>
              <c:strCache>
                <c:ptCount val="18"/>
                <c:pt idx="0">
                  <c:v>Велика буква в словах</c:v>
                </c:pt>
                <c:pt idx="1">
                  <c:v>Слова з 2 ненаголошеними  гол.</c:v>
                </c:pt>
                <c:pt idx="2">
                  <c:v>Ненаголошений голосний у корені</c:v>
                </c:pt>
                <c:pt idx="3">
                  <c:v>Парні приголосні</c:v>
                </c:pt>
                <c:pt idx="4">
                  <c:v>Правопис прийменників</c:v>
                </c:pt>
                <c:pt idx="5">
                  <c:v>Не з дієсловами</c:v>
                </c:pt>
                <c:pt idx="6">
                  <c:v>Правопис сполучників (частки не)</c:v>
                </c:pt>
                <c:pt idx="7">
                  <c:v>Вживання м'якого знака </c:v>
                </c:pt>
                <c:pt idx="8">
                  <c:v>Вживання апострофа</c:v>
                </c:pt>
                <c:pt idx="9">
                  <c:v>Сполучення ьо</c:v>
                </c:pt>
                <c:pt idx="10">
                  <c:v>Сполучення йо</c:v>
                </c:pt>
                <c:pt idx="11">
                  <c:v>Правопис подвоєння</c:v>
                </c:pt>
                <c:pt idx="12">
                  <c:v>Межі речень</c:v>
                </c:pt>
                <c:pt idx="13">
                  <c:v>Пунктуаційні знаки</c:v>
                </c:pt>
                <c:pt idx="14">
                  <c:v>Заміна букв українського алфавіту</c:v>
                </c:pt>
                <c:pt idx="15">
                  <c:v>Пропуск букв</c:v>
                </c:pt>
                <c:pt idx="16">
                  <c:v>Виправлення</c:v>
                </c:pt>
                <c:pt idx="17">
                  <c:v>Правила переносу</c:v>
                </c:pt>
              </c:strCache>
            </c:strRef>
          </c:cat>
          <c:val>
            <c:numRef>
              <c:f>'Диктант .Помилки. Діаграми'!$B$19:$S$19</c:f>
              <c:numCache>
                <c:formatCode>0%</c:formatCode>
                <c:ptCount val="18"/>
                <c:pt idx="3">
                  <c:v>0.09</c:v>
                </c:pt>
                <c:pt idx="4">
                  <c:v>0.13</c:v>
                </c:pt>
                <c:pt idx="7">
                  <c:v>0.1</c:v>
                </c:pt>
                <c:pt idx="9">
                  <c:v>0.04</c:v>
                </c:pt>
                <c:pt idx="10">
                  <c:v>0.09</c:v>
                </c:pt>
                <c:pt idx="11">
                  <c:v>0.09</c:v>
                </c:pt>
                <c:pt idx="12">
                  <c:v>0.03</c:v>
                </c:pt>
                <c:pt idx="13">
                  <c:v>0.16</c:v>
                </c:pt>
                <c:pt idx="14">
                  <c:v>0.14000000000000001</c:v>
                </c:pt>
                <c:pt idx="15">
                  <c:v>0.06</c:v>
                </c:pt>
                <c:pt idx="16">
                  <c:v>0.04</c:v>
                </c:pt>
                <c:pt idx="17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0832"/>
        <c:axId val="84206720"/>
      </c:barChart>
      <c:catAx>
        <c:axId val="8420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206720"/>
        <c:crosses val="autoZero"/>
        <c:auto val="1"/>
        <c:lblAlgn val="ctr"/>
        <c:lblOffset val="100"/>
        <c:noMultiLvlLbl val="0"/>
      </c:catAx>
      <c:valAx>
        <c:axId val="84206720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extTo"/>
        <c:crossAx val="84200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'Типові помики. Діаграми'!$A$6</c:f>
              <c:strCache>
                <c:ptCount val="1"/>
                <c:pt idx="0">
                  <c:v>ІІс.                2016-2017 н.р.</c:v>
                </c:pt>
              </c:strCache>
            </c:strRef>
          </c:tx>
          <c:invertIfNegative val="0"/>
          <c:cat>
            <c:strRef>
              <c:f>'Типові помики. Діаграми'!$B$4:$O$5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Діаграми'!$B$6:$O$6</c:f>
              <c:numCache>
                <c:formatCode>0%</c:formatCode>
                <c:ptCount val="14"/>
                <c:pt idx="0">
                  <c:v>0.24</c:v>
                </c:pt>
                <c:pt idx="2">
                  <c:v>0.09</c:v>
                </c:pt>
                <c:pt idx="6">
                  <c:v>0.01</c:v>
                </c:pt>
                <c:pt idx="8">
                  <c:v>0.06</c:v>
                </c:pt>
                <c:pt idx="10">
                  <c:v>0.08</c:v>
                </c:pt>
                <c:pt idx="11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'Типові помики. Діаграми'!$A$7</c:f>
              <c:strCache>
                <c:ptCount val="1"/>
                <c:pt idx="0">
                  <c:v>Іс.                2017-2018 н.р.</c:v>
                </c:pt>
              </c:strCache>
            </c:strRef>
          </c:tx>
          <c:invertIfNegative val="0"/>
          <c:cat>
            <c:strRef>
              <c:f>'Типові помики. Діаграми'!$B$4:$O$5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Діаграми'!$B$7:$O$7</c:f>
              <c:numCache>
                <c:formatCode>0%</c:formatCode>
                <c:ptCount val="14"/>
                <c:pt idx="0">
                  <c:v>0.68</c:v>
                </c:pt>
                <c:pt idx="2">
                  <c:v>0.23</c:v>
                </c:pt>
                <c:pt idx="3">
                  <c:v>0.2</c:v>
                </c:pt>
                <c:pt idx="5">
                  <c:v>0.03</c:v>
                </c:pt>
                <c:pt idx="6">
                  <c:v>0.01</c:v>
                </c:pt>
                <c:pt idx="7">
                  <c:v>0.04</c:v>
                </c:pt>
                <c:pt idx="8">
                  <c:v>0.03</c:v>
                </c:pt>
                <c:pt idx="9">
                  <c:v>0.01</c:v>
                </c:pt>
                <c:pt idx="10">
                  <c:v>0.1</c:v>
                </c:pt>
                <c:pt idx="1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4192"/>
        <c:axId val="85332352"/>
      </c:barChart>
      <c:catAx>
        <c:axId val="94104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5332352"/>
        <c:crosses val="autoZero"/>
        <c:auto val="1"/>
        <c:lblAlgn val="ctr"/>
        <c:lblOffset val="100"/>
        <c:noMultiLvlLbl val="0"/>
      </c:catAx>
      <c:valAx>
        <c:axId val="85332352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extTo"/>
        <c:crossAx val="94104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3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'Типові помики. Діаграми'!$A$12</c:f>
              <c:strCache>
                <c:ptCount val="1"/>
                <c:pt idx="0">
                  <c:v>І сем. 2016-2017 н.р.</c:v>
                </c:pt>
              </c:strCache>
            </c:strRef>
          </c:tx>
          <c:invertIfNegative val="0"/>
          <c:cat>
            <c:strRef>
              <c:f>'Типові помики. Діаграми'!$B$10:$O$11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Діаграми'!$B$12:$O$12</c:f>
              <c:numCache>
                <c:formatCode>0%</c:formatCode>
                <c:ptCount val="14"/>
                <c:pt idx="0">
                  <c:v>0.42</c:v>
                </c:pt>
                <c:pt idx="2">
                  <c:v>0.19</c:v>
                </c:pt>
                <c:pt idx="3">
                  <c:v>0.47</c:v>
                </c:pt>
                <c:pt idx="5">
                  <c:v>0.15</c:v>
                </c:pt>
                <c:pt idx="7">
                  <c:v>0.15</c:v>
                </c:pt>
                <c:pt idx="10">
                  <c:v>0.08</c:v>
                </c:pt>
                <c:pt idx="12">
                  <c:v>0.17</c:v>
                </c:pt>
                <c:pt idx="13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'Типові помики. Діаграми'!$A$13</c:f>
              <c:strCache>
                <c:ptCount val="1"/>
                <c:pt idx="0">
                  <c:v>ІІс.                2016-2017 н.р.</c:v>
                </c:pt>
              </c:strCache>
            </c:strRef>
          </c:tx>
          <c:invertIfNegative val="0"/>
          <c:cat>
            <c:strRef>
              <c:f>'Типові помики. Діаграми'!$B$10:$O$11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Діаграми'!$B$13:$O$13</c:f>
              <c:numCache>
                <c:formatCode>0%</c:formatCode>
                <c:ptCount val="14"/>
                <c:pt idx="0">
                  <c:v>0.15</c:v>
                </c:pt>
                <c:pt idx="2">
                  <c:v>0.59</c:v>
                </c:pt>
                <c:pt idx="3">
                  <c:v>0.65</c:v>
                </c:pt>
                <c:pt idx="4">
                  <c:v>7.0000000000000007E-2</c:v>
                </c:pt>
                <c:pt idx="5">
                  <c:v>0.2</c:v>
                </c:pt>
                <c:pt idx="7">
                  <c:v>0.24</c:v>
                </c:pt>
                <c:pt idx="8">
                  <c:v>0.04</c:v>
                </c:pt>
                <c:pt idx="10">
                  <c:v>0.13</c:v>
                </c:pt>
                <c:pt idx="11">
                  <c:v>7.0000000000000007E-2</c:v>
                </c:pt>
                <c:pt idx="13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'Типові помики. Діаграми'!$A$14</c:f>
              <c:strCache>
                <c:ptCount val="1"/>
                <c:pt idx="0">
                  <c:v>Іс.                2017-2018 н.р.</c:v>
                </c:pt>
              </c:strCache>
            </c:strRef>
          </c:tx>
          <c:invertIfNegative val="0"/>
          <c:cat>
            <c:strRef>
              <c:f>'Типові помики. Діаграми'!$B$10:$O$11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Діаграми'!$B$14:$O$14</c:f>
              <c:numCache>
                <c:formatCode>0%</c:formatCode>
                <c:ptCount val="14"/>
                <c:pt idx="0">
                  <c:v>0.4</c:v>
                </c:pt>
                <c:pt idx="2">
                  <c:v>0.32</c:v>
                </c:pt>
                <c:pt idx="3">
                  <c:v>0.38</c:v>
                </c:pt>
                <c:pt idx="4">
                  <c:v>0.26</c:v>
                </c:pt>
                <c:pt idx="5">
                  <c:v>0.06</c:v>
                </c:pt>
                <c:pt idx="7">
                  <c:v>0.06</c:v>
                </c:pt>
                <c:pt idx="8">
                  <c:v>0.04</c:v>
                </c:pt>
                <c:pt idx="10">
                  <c:v>0.04</c:v>
                </c:pt>
                <c:pt idx="11">
                  <c:v>7.0000000000000007E-2</c:v>
                </c:pt>
                <c:pt idx="13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47328"/>
        <c:axId val="79479552"/>
      </c:barChart>
      <c:catAx>
        <c:axId val="8534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479552"/>
        <c:crosses val="autoZero"/>
        <c:auto val="1"/>
        <c:lblAlgn val="ctr"/>
        <c:lblOffset val="100"/>
        <c:noMultiLvlLbl val="0"/>
      </c:catAx>
      <c:valAx>
        <c:axId val="79479552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extTo"/>
        <c:crossAx val="85347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4 клас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'Типові помики. Діаграми'!$A$19</c:f>
              <c:strCache>
                <c:ptCount val="1"/>
                <c:pt idx="0">
                  <c:v>І сем. 2015-2016 н.р.</c:v>
                </c:pt>
              </c:strCache>
            </c:strRef>
          </c:tx>
          <c:invertIfNegative val="0"/>
          <c:cat>
            <c:strRef>
              <c:f>'Типові помики. Діаграми'!$B$17:$O$18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Діаграми'!$B$19:$O$19</c:f>
              <c:numCache>
                <c:formatCode>0%</c:formatCode>
                <c:ptCount val="14"/>
                <c:pt idx="0">
                  <c:v>0.8</c:v>
                </c:pt>
                <c:pt idx="1">
                  <c:v>0.01</c:v>
                </c:pt>
                <c:pt idx="2">
                  <c:v>0.23</c:v>
                </c:pt>
                <c:pt idx="3">
                  <c:v>0.04</c:v>
                </c:pt>
                <c:pt idx="7">
                  <c:v>0.09</c:v>
                </c:pt>
                <c:pt idx="12">
                  <c:v>0.04</c:v>
                </c:pt>
                <c:pt idx="1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'Типові помики. Діаграми'!$A$20</c:f>
              <c:strCache>
                <c:ptCount val="1"/>
                <c:pt idx="0">
                  <c:v>ІІ сем. 2015-2016 н.р.</c:v>
                </c:pt>
              </c:strCache>
            </c:strRef>
          </c:tx>
          <c:invertIfNegative val="0"/>
          <c:cat>
            <c:strRef>
              <c:f>'Типові помики. Діаграми'!$B$17:$O$18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Діаграми'!$B$20:$O$20</c:f>
              <c:numCache>
                <c:formatCode>0%</c:formatCode>
                <c:ptCount val="14"/>
                <c:pt idx="0">
                  <c:v>0.51</c:v>
                </c:pt>
                <c:pt idx="2">
                  <c:v>0.26</c:v>
                </c:pt>
                <c:pt idx="3">
                  <c:v>0.34</c:v>
                </c:pt>
                <c:pt idx="4">
                  <c:v>0.05</c:v>
                </c:pt>
                <c:pt idx="5">
                  <c:v>0.05</c:v>
                </c:pt>
                <c:pt idx="7">
                  <c:v>0.01</c:v>
                </c:pt>
                <c:pt idx="8">
                  <c:v>0.04</c:v>
                </c:pt>
                <c:pt idx="10">
                  <c:v>0.01</c:v>
                </c:pt>
                <c:pt idx="12">
                  <c:v>0.01</c:v>
                </c:pt>
                <c:pt idx="13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'Типові помики. Діаграми'!$A$21</c:f>
              <c:strCache>
                <c:ptCount val="1"/>
                <c:pt idx="0">
                  <c:v>І сем. 2016-2017 н.р.</c:v>
                </c:pt>
              </c:strCache>
            </c:strRef>
          </c:tx>
          <c:invertIfNegative val="0"/>
          <c:cat>
            <c:strRef>
              <c:f>'Типові помики. Діаграми'!$B$17:$O$18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Діаграми'!$B$21:$O$21</c:f>
              <c:numCache>
                <c:formatCode>0%</c:formatCode>
                <c:ptCount val="14"/>
                <c:pt idx="0">
                  <c:v>0.68</c:v>
                </c:pt>
                <c:pt idx="2">
                  <c:v>0.2</c:v>
                </c:pt>
                <c:pt idx="3">
                  <c:v>0.26</c:v>
                </c:pt>
                <c:pt idx="4">
                  <c:v>0.26</c:v>
                </c:pt>
                <c:pt idx="5">
                  <c:v>0.33</c:v>
                </c:pt>
                <c:pt idx="7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'Типові помики. Діаграми'!$A$22</c:f>
              <c:strCache>
                <c:ptCount val="1"/>
                <c:pt idx="0">
                  <c:v>ІІс.                2016-2017 н.р.</c:v>
                </c:pt>
              </c:strCache>
            </c:strRef>
          </c:tx>
          <c:invertIfNegative val="0"/>
          <c:cat>
            <c:strRef>
              <c:f>'Типові помики. Діаграми'!$B$17:$O$18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Діаграми'!$B$22:$O$22</c:f>
              <c:numCache>
                <c:formatCode>0%</c:formatCode>
                <c:ptCount val="14"/>
                <c:pt idx="0">
                  <c:v>0.4</c:v>
                </c:pt>
                <c:pt idx="1">
                  <c:v>0.1</c:v>
                </c:pt>
                <c:pt idx="2">
                  <c:v>0.17</c:v>
                </c:pt>
                <c:pt idx="3">
                  <c:v>0.14000000000000001</c:v>
                </c:pt>
                <c:pt idx="4">
                  <c:v>0.27</c:v>
                </c:pt>
                <c:pt idx="5">
                  <c:v>0.1</c:v>
                </c:pt>
                <c:pt idx="6">
                  <c:v>0.1</c:v>
                </c:pt>
                <c:pt idx="7">
                  <c:v>0.05</c:v>
                </c:pt>
                <c:pt idx="8">
                  <c:v>0.1</c:v>
                </c:pt>
                <c:pt idx="10">
                  <c:v>0.1</c:v>
                </c:pt>
                <c:pt idx="11">
                  <c:v>0.05</c:v>
                </c:pt>
                <c:pt idx="12">
                  <c:v>0.06</c:v>
                </c:pt>
                <c:pt idx="13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'Типові помики. Діаграми'!$A$23</c:f>
              <c:strCache>
                <c:ptCount val="1"/>
                <c:pt idx="0">
                  <c:v>Іс.                2017-2018 н.р.</c:v>
                </c:pt>
              </c:strCache>
            </c:strRef>
          </c:tx>
          <c:invertIfNegative val="0"/>
          <c:cat>
            <c:strRef>
              <c:f>'Типові помики. Діаграми'!$B$17:$O$18</c:f>
              <c:strCache>
                <c:ptCount val="14"/>
                <c:pt idx="0">
                  <c:v>Обчислювальні помилки в завданнях</c:v>
                </c:pt>
                <c:pt idx="1">
                  <c:v>Помилки у визначенні порядку виконання арифметичних дій</c:v>
                </c:pt>
                <c:pt idx="2">
                  <c:v>Розвязання задачі</c:v>
                </c:pt>
                <c:pt idx="3">
                  <c:v>Розв’язання  прикладів</c:v>
                </c:pt>
                <c:pt idx="4">
                  <c:v>Розвязання рівнянь</c:v>
                </c:pt>
                <c:pt idx="5">
                  <c:v>Геометричний матеріал</c:v>
                </c:pt>
                <c:pt idx="6">
                  <c:v>Виконання алгоритмів</c:v>
                </c:pt>
                <c:pt idx="7">
                  <c:v>Пояснення отриманих результатів</c:v>
                </c:pt>
                <c:pt idx="8">
                  <c:v>Відповідність вимірювань даним параметрам</c:v>
                </c:pt>
                <c:pt idx="9">
                  <c:v>Застосування раціональних прийомів обчислень</c:v>
                </c:pt>
                <c:pt idx="10">
                  <c:v>Формулювання відповіді задачі</c:v>
                </c:pt>
                <c:pt idx="11">
                  <c:v>Списування даних</c:v>
                </c:pt>
                <c:pt idx="12">
                  <c:v>Записи математичних термінів</c:v>
                </c:pt>
                <c:pt idx="13">
                  <c:v>Відповіді в завданнях або помилки в записі відповіді</c:v>
                </c:pt>
              </c:strCache>
            </c:strRef>
          </c:cat>
          <c:val>
            <c:numRef>
              <c:f>'Типові помики. Діаграми'!$B$23:$O$23</c:f>
              <c:numCache>
                <c:formatCode>0%</c:formatCode>
                <c:ptCount val="14"/>
                <c:pt idx="0">
                  <c:v>0.49</c:v>
                </c:pt>
                <c:pt idx="1">
                  <c:v>0.11</c:v>
                </c:pt>
                <c:pt idx="2">
                  <c:v>0.3</c:v>
                </c:pt>
                <c:pt idx="3">
                  <c:v>0.39</c:v>
                </c:pt>
                <c:pt idx="4">
                  <c:v>0.23</c:v>
                </c:pt>
                <c:pt idx="5">
                  <c:v>0.3</c:v>
                </c:pt>
                <c:pt idx="6">
                  <c:v>7.0000000000000007E-2</c:v>
                </c:pt>
                <c:pt idx="10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7104"/>
        <c:axId val="95488640"/>
      </c:barChart>
      <c:catAx>
        <c:axId val="95487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488640"/>
        <c:crosses val="autoZero"/>
        <c:auto val="1"/>
        <c:lblAlgn val="ctr"/>
        <c:lblOffset val="100"/>
        <c:noMultiLvlLbl val="0"/>
      </c:catAx>
      <c:valAx>
        <c:axId val="95488640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extTo"/>
        <c:crossAx val="95487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2</xdr:row>
      <xdr:rowOff>14287</xdr:rowOff>
    </xdr:from>
    <xdr:to>
      <xdr:col>13</xdr:col>
      <xdr:colOff>647700</xdr:colOff>
      <xdr:row>7</xdr:row>
      <xdr:rowOff>119062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8</xdr:row>
      <xdr:rowOff>23812</xdr:rowOff>
    </xdr:from>
    <xdr:to>
      <xdr:col>13</xdr:col>
      <xdr:colOff>676275</xdr:colOff>
      <xdr:row>17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533400</xdr:colOff>
      <xdr:row>17</xdr:row>
      <xdr:rowOff>185736</xdr:rowOff>
    </xdr:from>
    <xdr:to>
      <xdr:col>13</xdr:col>
      <xdr:colOff>676275</xdr:colOff>
      <xdr:row>26</xdr:row>
      <xdr:rowOff>85724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38</xdr:row>
      <xdr:rowOff>119062</xdr:rowOff>
    </xdr:from>
    <xdr:to>
      <xdr:col>21</xdr:col>
      <xdr:colOff>666750</xdr:colOff>
      <xdr:row>46</xdr:row>
      <xdr:rowOff>33337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219075</xdr:colOff>
      <xdr:row>46</xdr:row>
      <xdr:rowOff>204786</xdr:rowOff>
    </xdr:from>
    <xdr:to>
      <xdr:col>21</xdr:col>
      <xdr:colOff>619125</xdr:colOff>
      <xdr:row>55</xdr:row>
      <xdr:rowOff>95249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228599</xdr:colOff>
      <xdr:row>55</xdr:row>
      <xdr:rowOff>223837</xdr:rowOff>
    </xdr:from>
    <xdr:to>
      <xdr:col>21</xdr:col>
      <xdr:colOff>676274</xdr:colOff>
      <xdr:row>71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0</xdr:row>
      <xdr:rowOff>42860</xdr:rowOff>
    </xdr:from>
    <xdr:to>
      <xdr:col>34</xdr:col>
      <xdr:colOff>781050</xdr:colOff>
      <xdr:row>7</xdr:row>
      <xdr:rowOff>533400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104775</xdr:colOff>
      <xdr:row>7</xdr:row>
      <xdr:rowOff>1000126</xdr:rowOff>
    </xdr:from>
    <xdr:to>
      <xdr:col>34</xdr:col>
      <xdr:colOff>809625</xdr:colOff>
      <xdr:row>13</xdr:row>
      <xdr:rowOff>1295401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114299</xdr:colOff>
      <xdr:row>14</xdr:row>
      <xdr:rowOff>176212</xdr:rowOff>
    </xdr:from>
    <xdr:to>
      <xdr:col>34</xdr:col>
      <xdr:colOff>838199</xdr:colOff>
      <xdr:row>30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114299</xdr:colOff>
      <xdr:row>0</xdr:row>
      <xdr:rowOff>176212</xdr:rowOff>
    </xdr:from>
    <xdr:to>
      <xdr:col>31</xdr:col>
      <xdr:colOff>838199</xdr:colOff>
      <xdr:row>7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104774</xdr:colOff>
      <xdr:row>8</xdr:row>
      <xdr:rowOff>100012</xdr:rowOff>
    </xdr:from>
    <xdr:to>
      <xdr:col>31</xdr:col>
      <xdr:colOff>866774</xdr:colOff>
      <xdr:row>14</xdr:row>
      <xdr:rowOff>266700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95249</xdr:colOff>
      <xdr:row>16</xdr:row>
      <xdr:rowOff>176211</xdr:rowOff>
    </xdr:from>
    <xdr:to>
      <xdr:col>31</xdr:col>
      <xdr:colOff>838200</xdr:colOff>
      <xdr:row>25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400049</xdr:colOff>
      <xdr:row>0</xdr:row>
      <xdr:rowOff>100012</xdr:rowOff>
    </xdr:from>
    <xdr:to>
      <xdr:col>23</xdr:col>
      <xdr:colOff>371474</xdr:colOff>
      <xdr:row>7</xdr:row>
      <xdr:rowOff>242887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400049</xdr:colOff>
      <xdr:row>9</xdr:row>
      <xdr:rowOff>52387</xdr:rowOff>
    </xdr:from>
    <xdr:to>
      <xdr:col>23</xdr:col>
      <xdr:colOff>428625</xdr:colOff>
      <xdr:row>16</xdr:row>
      <xdr:rowOff>409575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409574</xdr:colOff>
      <xdr:row>16</xdr:row>
      <xdr:rowOff>604837</xdr:rowOff>
    </xdr:from>
    <xdr:to>
      <xdr:col>23</xdr:col>
      <xdr:colOff>438149</xdr:colOff>
      <xdr:row>29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1</xdr:row>
      <xdr:rowOff>157162</xdr:rowOff>
    </xdr:from>
    <xdr:to>
      <xdr:col>22</xdr:col>
      <xdr:colOff>666749</xdr:colOff>
      <xdr:row>5</xdr:row>
      <xdr:rowOff>509587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6</xdr:row>
      <xdr:rowOff>180975</xdr:rowOff>
    </xdr:from>
    <xdr:to>
      <xdr:col>22</xdr:col>
      <xdr:colOff>695325</xdr:colOff>
      <xdr:row>11</xdr:row>
      <xdr:rowOff>528637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12</xdr:row>
      <xdr:rowOff>152400</xdr:rowOff>
    </xdr:from>
    <xdr:to>
      <xdr:col>22</xdr:col>
      <xdr:colOff>752475</xdr:colOff>
      <xdr:row>19</xdr:row>
      <xdr:rowOff>61912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0</xdr:row>
      <xdr:rowOff>128587</xdr:rowOff>
    </xdr:from>
    <xdr:to>
      <xdr:col>23</xdr:col>
      <xdr:colOff>523875</xdr:colOff>
      <xdr:row>5</xdr:row>
      <xdr:rowOff>414337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57150</xdr:colOff>
      <xdr:row>6</xdr:row>
      <xdr:rowOff>142875</xdr:rowOff>
    </xdr:from>
    <xdr:to>
      <xdr:col>23</xdr:col>
      <xdr:colOff>542925</xdr:colOff>
      <xdr:row>13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13</xdr:row>
      <xdr:rowOff>233362</xdr:rowOff>
    </xdr:from>
    <xdr:to>
      <xdr:col>23</xdr:col>
      <xdr:colOff>561975</xdr:colOff>
      <xdr:row>24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228599</xdr:colOff>
      <xdr:row>39</xdr:row>
      <xdr:rowOff>57150</xdr:rowOff>
    </xdr:from>
    <xdr:to>
      <xdr:col>23</xdr:col>
      <xdr:colOff>504824</xdr:colOff>
      <xdr:row>47</xdr:row>
      <xdr:rowOff>4762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219074</xdr:colOff>
      <xdr:row>48</xdr:row>
      <xdr:rowOff>38100</xdr:rowOff>
    </xdr:from>
    <xdr:to>
      <xdr:col>23</xdr:col>
      <xdr:colOff>514349</xdr:colOff>
      <xdr:row>56</xdr:row>
      <xdr:rowOff>33337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219075</xdr:colOff>
      <xdr:row>57</xdr:row>
      <xdr:rowOff>66675</xdr:rowOff>
    </xdr:from>
    <xdr:to>
      <xdr:col>23</xdr:col>
      <xdr:colOff>581025</xdr:colOff>
      <xdr:row>73</xdr:row>
      <xdr:rowOff>176212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39</xdr:row>
      <xdr:rowOff>80962</xdr:rowOff>
    </xdr:from>
    <xdr:to>
      <xdr:col>22</xdr:col>
      <xdr:colOff>647700</xdr:colOff>
      <xdr:row>47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28574</xdr:colOff>
      <xdr:row>48</xdr:row>
      <xdr:rowOff>66676</xdr:rowOff>
    </xdr:from>
    <xdr:to>
      <xdr:col>22</xdr:col>
      <xdr:colOff>723899</xdr:colOff>
      <xdr:row>57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38099</xdr:colOff>
      <xdr:row>57</xdr:row>
      <xdr:rowOff>238125</xdr:rowOff>
    </xdr:from>
    <xdr:to>
      <xdr:col>22</xdr:col>
      <xdr:colOff>733424</xdr:colOff>
      <xdr:row>73</xdr:row>
      <xdr:rowOff>9524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295274</xdr:colOff>
      <xdr:row>38</xdr:row>
      <xdr:rowOff>14287</xdr:rowOff>
    </xdr:from>
    <xdr:to>
      <xdr:col>23</xdr:col>
      <xdr:colOff>609599</xdr:colOff>
      <xdr:row>46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46</xdr:row>
      <xdr:rowOff>180975</xdr:rowOff>
    </xdr:from>
    <xdr:to>
      <xdr:col>23</xdr:col>
      <xdr:colOff>676275</xdr:colOff>
      <xdr:row>55</xdr:row>
      <xdr:rowOff>157162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238124</xdr:colOff>
      <xdr:row>56</xdr:row>
      <xdr:rowOff>152400</xdr:rowOff>
    </xdr:from>
    <xdr:to>
      <xdr:col>23</xdr:col>
      <xdr:colOff>685799</xdr:colOff>
      <xdr:row>72</xdr:row>
      <xdr:rowOff>176212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4;&#1086;&#1103;%20&#1087;&#1072;&#1087;&#1082;&#1072;\&#1052;&#1086;&#1085;&#1110;&#1090;&#1086;&#1088;&#1080;&#1085;&#1075;%202\2017-2018%20&#1085;.&#1088;\&#1030;%20&#1089;&#1077;&#1084;&#1077;&#1089;&#1090;&#1088;\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и моніторингу з укр. м"/>
      <sheetName val="Диктант діаграми"/>
      <sheetName val="Диктант Типові помилки"/>
      <sheetName val="Типові помики. Діаграми"/>
      <sheetName val="Математика. Типові помилки"/>
      <sheetName val="Диктант .Помилки. Діаграми"/>
      <sheetName val="Результати сфор. техн. чит. "/>
      <sheetName val="Рівень навч. досягн. з матем."/>
      <sheetName val="Навч. доягн. діаграма"/>
      <sheetName val="Темп читання"/>
      <sheetName val="Рівень навч досяг. з техн. чит."/>
      <sheetName val="Тех. чит. діаграми"/>
      <sheetName val="Англ мова письмо"/>
      <sheetName val="Англ мова говоріння"/>
      <sheetName val="Англ мова читання"/>
      <sheetName val="Англ мова аудіювання"/>
    </sheetNames>
    <sheetDataSet>
      <sheetData sheetId="0"/>
      <sheetData sheetId="1">
        <row r="3">
          <cell r="C3" t="str">
            <v xml:space="preserve"> Іс.              2017-2018 н.р. (%)</v>
          </cell>
        </row>
        <row r="4">
          <cell r="B4" t="str">
            <v>в.р.</v>
          </cell>
          <cell r="C4">
            <v>21</v>
          </cell>
        </row>
        <row r="5">
          <cell r="B5" t="str">
            <v>д.р.</v>
          </cell>
          <cell r="C5">
            <v>51</v>
          </cell>
        </row>
        <row r="6">
          <cell r="B6" t="str">
            <v>с.р.</v>
          </cell>
          <cell r="C6">
            <v>27</v>
          </cell>
        </row>
        <row r="7">
          <cell r="B7" t="str">
            <v>п.р</v>
          </cell>
          <cell r="C7">
            <v>1</v>
          </cell>
        </row>
        <row r="14">
          <cell r="C14" t="str">
            <v xml:space="preserve"> Іс.              2016-2017 н.р. (%)</v>
          </cell>
          <cell r="D14" t="str">
            <v xml:space="preserve"> ІІс.              2016-2017 н.р. (%)</v>
          </cell>
          <cell r="E14" t="str">
            <v xml:space="preserve"> Іс.              2017-2018 н.р. (%)</v>
          </cell>
        </row>
        <row r="15">
          <cell r="B15" t="str">
            <v>в.р.</v>
          </cell>
          <cell r="C15">
            <v>27</v>
          </cell>
          <cell r="D15">
            <v>39</v>
          </cell>
          <cell r="E15">
            <v>30</v>
          </cell>
        </row>
        <row r="16">
          <cell r="B16" t="str">
            <v>д.р.</v>
          </cell>
          <cell r="C16">
            <v>52</v>
          </cell>
          <cell r="D16">
            <v>34</v>
          </cell>
          <cell r="E16">
            <v>40</v>
          </cell>
        </row>
        <row r="17">
          <cell r="B17" t="str">
            <v>с.р.</v>
          </cell>
          <cell r="C17">
            <v>19</v>
          </cell>
          <cell r="D17">
            <v>23</v>
          </cell>
          <cell r="E17">
            <v>30</v>
          </cell>
        </row>
        <row r="18">
          <cell r="B18" t="str">
            <v>п.р</v>
          </cell>
          <cell r="C18">
            <v>2</v>
          </cell>
          <cell r="D18">
            <v>4</v>
          </cell>
          <cell r="E18">
            <v>0</v>
          </cell>
        </row>
        <row r="24">
          <cell r="C24" t="str">
            <v xml:space="preserve"> Іс.              2015-2016 н.р. (%)</v>
          </cell>
          <cell r="D24" t="str">
            <v xml:space="preserve"> ІІс.              2015-2016 н.р. (%)</v>
          </cell>
          <cell r="E24" t="str">
            <v xml:space="preserve"> Іс.              2016-2017 н.р. (%)</v>
          </cell>
          <cell r="F24" t="str">
            <v xml:space="preserve"> ІІс.              2016-2017 н.р. </v>
          </cell>
          <cell r="G24" t="str">
            <v xml:space="preserve"> Іс.              2017-2018 н.р. (%)</v>
          </cell>
        </row>
        <row r="25">
          <cell r="B25" t="str">
            <v>в.р.</v>
          </cell>
          <cell r="C25">
            <v>21</v>
          </cell>
          <cell r="D25">
            <v>24</v>
          </cell>
          <cell r="E25">
            <v>20</v>
          </cell>
          <cell r="F25">
            <v>19</v>
          </cell>
          <cell r="G25">
            <v>32</v>
          </cell>
        </row>
        <row r="26">
          <cell r="B26" t="str">
            <v>д.р.</v>
          </cell>
          <cell r="C26">
            <v>46</v>
          </cell>
          <cell r="D26">
            <v>44</v>
          </cell>
          <cell r="E26">
            <v>58</v>
          </cell>
          <cell r="F26">
            <v>51</v>
          </cell>
          <cell r="G26">
            <v>61</v>
          </cell>
        </row>
        <row r="27">
          <cell r="B27" t="str">
            <v>с.р.</v>
          </cell>
          <cell r="C27">
            <v>25</v>
          </cell>
          <cell r="D27">
            <v>24</v>
          </cell>
          <cell r="E27">
            <v>18</v>
          </cell>
          <cell r="F27">
            <v>23</v>
          </cell>
          <cell r="G27">
            <v>3</v>
          </cell>
        </row>
        <row r="28">
          <cell r="B28" t="str">
            <v>п.р</v>
          </cell>
          <cell r="C28">
            <v>8</v>
          </cell>
          <cell r="D28">
            <v>8</v>
          </cell>
          <cell r="E28">
            <v>3</v>
          </cell>
          <cell r="F28">
            <v>5</v>
          </cell>
          <cell r="G28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7.5703125" customWidth="1"/>
    <col min="3" max="3" width="7.28515625" customWidth="1"/>
    <col min="4" max="4" width="7.7109375" customWidth="1"/>
    <col min="5" max="5" width="8.7109375" customWidth="1"/>
    <col min="6" max="6" width="9.140625" customWidth="1"/>
    <col min="7" max="7" width="9" customWidth="1"/>
    <col min="8" max="8" width="9.28515625" customWidth="1"/>
    <col min="9" max="9" width="9.85546875" customWidth="1"/>
    <col min="10" max="10" width="9.5703125" customWidth="1"/>
    <col min="11" max="20" width="2.5703125" customWidth="1"/>
    <col min="21" max="26" width="12.57031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72.75" customHeight="1" x14ac:dyDescent="0.3">
      <c r="A2" s="1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x14ac:dyDescent="0.25">
      <c r="A3" s="1"/>
      <c r="B3" s="22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 x14ac:dyDescent="0.25">
      <c r="A4" s="1"/>
      <c r="B4" s="164" t="s">
        <v>3</v>
      </c>
      <c r="C4" s="165" t="s">
        <v>33</v>
      </c>
      <c r="D4" s="166"/>
      <c r="E4" s="169" t="s">
        <v>34</v>
      </c>
      <c r="F4" s="170"/>
      <c r="G4" s="170"/>
      <c r="H4" s="171"/>
      <c r="I4" s="24" t="s">
        <v>35</v>
      </c>
      <c r="J4" s="24" t="s">
        <v>35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2.25" customHeight="1" x14ac:dyDescent="0.25">
      <c r="A5" s="1"/>
      <c r="B5" s="149"/>
      <c r="C5" s="162"/>
      <c r="D5" s="157"/>
      <c r="E5" s="164" t="s">
        <v>36</v>
      </c>
      <c r="F5" s="164" t="s">
        <v>37</v>
      </c>
      <c r="G5" s="164" t="s">
        <v>38</v>
      </c>
      <c r="H5" s="164" t="s">
        <v>39</v>
      </c>
      <c r="I5" s="25" t="s">
        <v>40</v>
      </c>
      <c r="J5" s="25" t="s">
        <v>41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x14ac:dyDescent="0.25">
      <c r="A6" s="1"/>
      <c r="B6" s="149"/>
      <c r="C6" s="163" t="s">
        <v>42</v>
      </c>
      <c r="D6" s="163" t="s">
        <v>43</v>
      </c>
      <c r="E6" s="149"/>
      <c r="F6" s="149"/>
      <c r="G6" s="149"/>
      <c r="H6" s="149"/>
      <c r="I6" s="26"/>
      <c r="J6" s="27" t="s">
        <v>44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5">
      <c r="A7" s="1"/>
      <c r="B7" s="150"/>
      <c r="C7" s="150"/>
      <c r="D7" s="150"/>
      <c r="E7" s="150"/>
      <c r="F7" s="150"/>
      <c r="G7" s="150"/>
      <c r="H7" s="150"/>
      <c r="I7" s="28"/>
      <c r="J7" s="29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54" t="s">
        <v>27</v>
      </c>
      <c r="C8" s="158">
        <v>34</v>
      </c>
      <c r="D8" s="158">
        <v>28</v>
      </c>
      <c r="E8" s="158">
        <v>3</v>
      </c>
      <c r="F8" s="158">
        <v>10</v>
      </c>
      <c r="G8" s="158">
        <v>14</v>
      </c>
      <c r="H8" s="158">
        <v>1</v>
      </c>
      <c r="I8" s="158">
        <v>97</v>
      </c>
      <c r="J8" s="158">
        <v>50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5">
      <c r="A9" s="1"/>
      <c r="B9" s="150"/>
      <c r="C9" s="150"/>
      <c r="D9" s="150"/>
      <c r="E9" s="150"/>
      <c r="F9" s="150"/>
      <c r="G9" s="150"/>
      <c r="H9" s="150"/>
      <c r="I9" s="150"/>
      <c r="J9" s="150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54" t="s">
        <v>28</v>
      </c>
      <c r="C10" s="158">
        <v>36</v>
      </c>
      <c r="D10" s="158">
        <v>34</v>
      </c>
      <c r="E10" s="158">
        <v>6</v>
      </c>
      <c r="F10" s="158">
        <v>21</v>
      </c>
      <c r="G10" s="158">
        <v>7</v>
      </c>
      <c r="H10" s="158">
        <v>0</v>
      </c>
      <c r="I10" s="158">
        <v>100</v>
      </c>
      <c r="J10" s="158">
        <v>78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1"/>
      <c r="B11" s="150"/>
      <c r="C11" s="150"/>
      <c r="D11" s="150"/>
      <c r="E11" s="150"/>
      <c r="F11" s="150"/>
      <c r="G11" s="150"/>
      <c r="H11" s="150"/>
      <c r="I11" s="150"/>
      <c r="J11" s="150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54" t="s">
        <v>29</v>
      </c>
      <c r="C12" s="158">
        <v>35</v>
      </c>
      <c r="D12" s="158">
        <v>31</v>
      </c>
      <c r="E12" s="158">
        <v>10</v>
      </c>
      <c r="F12" s="158">
        <v>16</v>
      </c>
      <c r="G12" s="158">
        <v>5</v>
      </c>
      <c r="H12" s="158">
        <v>0</v>
      </c>
      <c r="I12" s="158">
        <v>100</v>
      </c>
      <c r="J12" s="158">
        <v>84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5">
      <c r="A13" s="1"/>
      <c r="B13" s="150"/>
      <c r="C13" s="150"/>
      <c r="D13" s="150"/>
      <c r="E13" s="150"/>
      <c r="F13" s="150"/>
      <c r="G13" s="150"/>
      <c r="H13" s="150"/>
      <c r="I13" s="150"/>
      <c r="J13" s="15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5" customHeight="1" x14ac:dyDescent="0.25">
      <c r="A14" s="1"/>
      <c r="B14" s="154"/>
      <c r="C14" s="159">
        <f t="shared" ref="C14:H14" si="0">C8+C10+C12</f>
        <v>105</v>
      </c>
      <c r="D14" s="159">
        <f t="shared" si="0"/>
        <v>93</v>
      </c>
      <c r="E14" s="33">
        <f t="shared" si="0"/>
        <v>19</v>
      </c>
      <c r="F14" s="33">
        <f t="shared" si="0"/>
        <v>47</v>
      </c>
      <c r="G14" s="33">
        <f t="shared" si="0"/>
        <v>26</v>
      </c>
      <c r="H14" s="33">
        <f t="shared" si="0"/>
        <v>1</v>
      </c>
      <c r="I14" s="155">
        <f>(E14+F14+G14)*100/D14</f>
        <v>98.924731182795696</v>
      </c>
      <c r="J14" s="155">
        <f>(E14+F14)*100/D14</f>
        <v>70.967741935483872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6.75" customHeight="1" x14ac:dyDescent="0.25">
      <c r="A15" s="1"/>
      <c r="B15" s="149"/>
      <c r="C15" s="149"/>
      <c r="D15" s="149"/>
      <c r="E15" s="33"/>
      <c r="F15" s="33"/>
      <c r="G15" s="33"/>
      <c r="H15" s="33"/>
      <c r="I15" s="149"/>
      <c r="J15" s="149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25" customHeight="1" x14ac:dyDescent="0.25">
      <c r="A16" s="1"/>
      <c r="B16" s="150"/>
      <c r="C16" s="150"/>
      <c r="D16" s="150"/>
      <c r="E16" s="35">
        <f>E14/D14</f>
        <v>0.20430107526881722</v>
      </c>
      <c r="F16" s="35">
        <f>F14/D14</f>
        <v>0.5053763440860215</v>
      </c>
      <c r="G16" s="35">
        <f>G14/D14</f>
        <v>0.27956989247311825</v>
      </c>
      <c r="H16" s="35">
        <f>H14/D14</f>
        <v>1.0752688172043012E-2</v>
      </c>
      <c r="I16" s="150"/>
      <c r="J16" s="150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54" t="s">
        <v>30</v>
      </c>
      <c r="C17" s="152">
        <v>32</v>
      </c>
      <c r="D17" s="152">
        <v>27</v>
      </c>
      <c r="E17" s="152">
        <v>8</v>
      </c>
      <c r="F17" s="152">
        <v>12</v>
      </c>
      <c r="G17" s="152">
        <v>7</v>
      </c>
      <c r="H17" s="152">
        <v>0</v>
      </c>
      <c r="I17" s="153">
        <v>100</v>
      </c>
      <c r="J17" s="153">
        <v>74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5">
      <c r="A18" s="1"/>
      <c r="B18" s="150"/>
      <c r="C18" s="150"/>
      <c r="D18" s="150"/>
      <c r="E18" s="150"/>
      <c r="F18" s="150"/>
      <c r="G18" s="150"/>
      <c r="H18" s="150"/>
      <c r="I18" s="150"/>
      <c r="J18" s="150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54" t="s">
        <v>31</v>
      </c>
      <c r="C19" s="152">
        <v>27</v>
      </c>
      <c r="D19" s="152">
        <v>18</v>
      </c>
      <c r="E19" s="152">
        <v>5</v>
      </c>
      <c r="F19" s="152">
        <v>8</v>
      </c>
      <c r="G19" s="152">
        <v>5</v>
      </c>
      <c r="H19" s="152">
        <v>0</v>
      </c>
      <c r="I19" s="153">
        <v>100</v>
      </c>
      <c r="J19" s="153">
        <v>72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9.75" customHeight="1" x14ac:dyDescent="0.25">
      <c r="A20" s="1"/>
      <c r="B20" s="150"/>
      <c r="C20" s="150"/>
      <c r="D20" s="150"/>
      <c r="E20" s="149"/>
      <c r="F20" s="149"/>
      <c r="G20" s="149"/>
      <c r="H20" s="149"/>
      <c r="I20" s="150"/>
      <c r="J20" s="15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 x14ac:dyDescent="0.25">
      <c r="A21" s="1"/>
      <c r="B21" s="154" t="s">
        <v>32</v>
      </c>
      <c r="C21" s="152">
        <v>26</v>
      </c>
      <c r="D21" s="161">
        <v>19</v>
      </c>
      <c r="E21" s="152">
        <v>6</v>
      </c>
      <c r="F21" s="152">
        <v>6</v>
      </c>
      <c r="G21" s="152">
        <v>7</v>
      </c>
      <c r="H21" s="152">
        <v>0</v>
      </c>
      <c r="I21" s="156">
        <v>100</v>
      </c>
      <c r="J21" s="153">
        <v>63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" customHeight="1" x14ac:dyDescent="0.25">
      <c r="A22" s="1"/>
      <c r="B22" s="150"/>
      <c r="C22" s="150"/>
      <c r="D22" s="162"/>
      <c r="E22" s="150"/>
      <c r="F22" s="150"/>
      <c r="G22" s="150"/>
      <c r="H22" s="150"/>
      <c r="I22" s="157"/>
      <c r="J22" s="15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 x14ac:dyDescent="0.25">
      <c r="A23" s="1"/>
      <c r="B23" s="160"/>
      <c r="C23" s="151">
        <f t="shared" ref="C23:G23" si="1">C17+C19+C21</f>
        <v>85</v>
      </c>
      <c r="D23" s="151">
        <f t="shared" si="1"/>
        <v>64</v>
      </c>
      <c r="E23" s="33">
        <f t="shared" si="1"/>
        <v>19</v>
      </c>
      <c r="F23" s="33">
        <f t="shared" si="1"/>
        <v>26</v>
      </c>
      <c r="G23" s="33">
        <f t="shared" si="1"/>
        <v>19</v>
      </c>
      <c r="H23" s="33">
        <f>H17+H21</f>
        <v>0</v>
      </c>
      <c r="I23" s="155">
        <f>(E23+F23+G23)*100/D23</f>
        <v>100</v>
      </c>
      <c r="J23" s="155">
        <f>(E23+F23)*100/D23</f>
        <v>70.3125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7.5" customHeight="1" x14ac:dyDescent="0.25">
      <c r="A24" s="1"/>
      <c r="B24" s="149"/>
      <c r="C24" s="149"/>
      <c r="D24" s="149"/>
      <c r="E24" s="33"/>
      <c r="F24" s="33"/>
      <c r="G24" s="33"/>
      <c r="H24" s="33"/>
      <c r="I24" s="149"/>
      <c r="J24" s="149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25" customHeight="1" x14ac:dyDescent="0.25">
      <c r="A25" s="1"/>
      <c r="B25" s="150"/>
      <c r="C25" s="150"/>
      <c r="D25" s="150"/>
      <c r="E25" s="35">
        <f>E23/D23</f>
        <v>0.296875</v>
      </c>
      <c r="F25" s="35">
        <f>F23/D23</f>
        <v>0.40625</v>
      </c>
      <c r="G25" s="35">
        <f>G23/D23</f>
        <v>0.296875</v>
      </c>
      <c r="H25" s="35">
        <f>H23/D23</f>
        <v>0</v>
      </c>
      <c r="I25" s="150"/>
      <c r="J25" s="15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54" t="s">
        <v>45</v>
      </c>
      <c r="C26" s="152">
        <v>28</v>
      </c>
      <c r="D26" s="152">
        <v>24</v>
      </c>
      <c r="E26" s="152">
        <v>11</v>
      </c>
      <c r="F26" s="152">
        <v>11</v>
      </c>
      <c r="G26" s="152">
        <v>1</v>
      </c>
      <c r="H26" s="152">
        <v>1</v>
      </c>
      <c r="I26" s="153">
        <v>96</v>
      </c>
      <c r="J26" s="153">
        <v>92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50"/>
      <c r="C27" s="150"/>
      <c r="D27" s="150"/>
      <c r="E27" s="150"/>
      <c r="F27" s="150"/>
      <c r="G27" s="150"/>
      <c r="H27" s="150"/>
      <c r="I27" s="150"/>
      <c r="J27" s="15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54" t="s">
        <v>46</v>
      </c>
      <c r="C28" s="152">
        <v>28</v>
      </c>
      <c r="D28" s="152">
        <v>28</v>
      </c>
      <c r="E28" s="152">
        <v>9</v>
      </c>
      <c r="F28" s="152">
        <v>17</v>
      </c>
      <c r="G28" s="152">
        <v>1</v>
      </c>
      <c r="H28" s="152">
        <v>1</v>
      </c>
      <c r="I28" s="153"/>
      <c r="J28" s="153">
        <v>92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50"/>
      <c r="C29" s="150"/>
      <c r="D29" s="150"/>
      <c r="E29" s="150"/>
      <c r="F29" s="150"/>
      <c r="G29" s="150"/>
      <c r="H29" s="150"/>
      <c r="I29" s="150"/>
      <c r="J29" s="15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customHeight="1" x14ac:dyDescent="0.25">
      <c r="A30" s="1"/>
      <c r="B30" s="154" t="s">
        <v>47</v>
      </c>
      <c r="C30" s="152">
        <v>25</v>
      </c>
      <c r="D30" s="152">
        <v>18</v>
      </c>
      <c r="E30" s="152">
        <v>2</v>
      </c>
      <c r="F30" s="152">
        <v>15</v>
      </c>
      <c r="G30" s="152">
        <v>0</v>
      </c>
      <c r="H30" s="152">
        <v>1</v>
      </c>
      <c r="I30" s="153">
        <v>94</v>
      </c>
      <c r="J30" s="153">
        <v>94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5" customHeight="1" x14ac:dyDescent="0.25">
      <c r="A31" s="1"/>
      <c r="B31" s="150"/>
      <c r="C31" s="150"/>
      <c r="D31" s="150"/>
      <c r="E31" s="150"/>
      <c r="F31" s="150"/>
      <c r="G31" s="150"/>
      <c r="H31" s="150"/>
      <c r="I31" s="150"/>
      <c r="J31" s="15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5" customHeight="1" x14ac:dyDescent="0.25">
      <c r="A32" s="1"/>
      <c r="B32" s="151"/>
      <c r="C32" s="151">
        <f t="shared" ref="C32:H32" si="2">C26+C28+C30</f>
        <v>81</v>
      </c>
      <c r="D32" s="151">
        <f t="shared" si="2"/>
        <v>70</v>
      </c>
      <c r="E32" s="33">
        <f t="shared" si="2"/>
        <v>22</v>
      </c>
      <c r="F32" s="33">
        <f t="shared" si="2"/>
        <v>43</v>
      </c>
      <c r="G32" s="33">
        <f t="shared" si="2"/>
        <v>2</v>
      </c>
      <c r="H32" s="33">
        <f t="shared" si="2"/>
        <v>3</v>
      </c>
      <c r="I32" s="148">
        <f>(E32+F32+G32)*100/D32</f>
        <v>95.714285714285708</v>
      </c>
      <c r="J32" s="148">
        <f>(E32+F32)*100/D32</f>
        <v>92.857142857142861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0.5" customHeight="1" x14ac:dyDescent="0.25">
      <c r="A33" s="1"/>
      <c r="B33" s="149"/>
      <c r="C33" s="149"/>
      <c r="D33" s="149"/>
      <c r="E33" s="33"/>
      <c r="F33" s="33"/>
      <c r="G33" s="33"/>
      <c r="H33" s="33"/>
      <c r="I33" s="149"/>
      <c r="J33" s="149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25" customHeight="1" x14ac:dyDescent="0.25">
      <c r="A34" s="1"/>
      <c r="B34" s="150"/>
      <c r="C34" s="150"/>
      <c r="D34" s="150"/>
      <c r="E34" s="35">
        <f>E32/D32</f>
        <v>0.31428571428571428</v>
      </c>
      <c r="F34" s="35">
        <f>F32/D32</f>
        <v>0.61428571428571432</v>
      </c>
      <c r="G34" s="35">
        <f>G32/D32</f>
        <v>2.8571428571428571E-2</v>
      </c>
      <c r="H34" s="35">
        <f>H32/D32</f>
        <v>4.2857142857142858E-2</v>
      </c>
      <c r="I34" s="150"/>
      <c r="J34" s="150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mergeCells count="106">
    <mergeCell ref="B14:B16"/>
    <mergeCell ref="B12:B13"/>
    <mergeCell ref="C4:D5"/>
    <mergeCell ref="B2:J2"/>
    <mergeCell ref="C12:C13"/>
    <mergeCell ref="C8:C9"/>
    <mergeCell ref="C10:C11"/>
    <mergeCell ref="B4:B7"/>
    <mergeCell ref="C6:C7"/>
    <mergeCell ref="B8:B9"/>
    <mergeCell ref="B10:B11"/>
    <mergeCell ref="J14:J16"/>
    <mergeCell ref="J12:J13"/>
    <mergeCell ref="J8:J9"/>
    <mergeCell ref="J10:J11"/>
    <mergeCell ref="E4:H4"/>
    <mergeCell ref="F10:F11"/>
    <mergeCell ref="F5:F7"/>
    <mergeCell ref="F8:F9"/>
    <mergeCell ref="E8:E9"/>
    <mergeCell ref="D12:D13"/>
    <mergeCell ref="C14:C16"/>
    <mergeCell ref="D10:D11"/>
    <mergeCell ref="E10:E11"/>
    <mergeCell ref="D6:D7"/>
    <mergeCell ref="D8:D9"/>
    <mergeCell ref="G8:G9"/>
    <mergeCell ref="C19:C20"/>
    <mergeCell ref="C17:C18"/>
    <mergeCell ref="I10:I11"/>
    <mergeCell ref="I8:I9"/>
    <mergeCell ref="H12:H13"/>
    <mergeCell ref="I12:I13"/>
    <mergeCell ref="I14:I16"/>
    <mergeCell ref="G12:G13"/>
    <mergeCell ref="F12:F13"/>
    <mergeCell ref="E19:E20"/>
    <mergeCell ref="E5:E7"/>
    <mergeCell ref="H5:H7"/>
    <mergeCell ref="G5:G7"/>
    <mergeCell ref="H10:H11"/>
    <mergeCell ref="H8:H9"/>
    <mergeCell ref="G10:G11"/>
    <mergeCell ref="I23:I25"/>
    <mergeCell ref="D19:D20"/>
    <mergeCell ref="E12:E13"/>
    <mergeCell ref="D14:D16"/>
    <mergeCell ref="E17:E18"/>
    <mergeCell ref="D17:D18"/>
    <mergeCell ref="B17:B18"/>
    <mergeCell ref="B19:B20"/>
    <mergeCell ref="B28:B29"/>
    <mergeCell ref="C28:C29"/>
    <mergeCell ref="B26:B27"/>
    <mergeCell ref="B23:B25"/>
    <mergeCell ref="B21:B22"/>
    <mergeCell ref="D23:D25"/>
    <mergeCell ref="D21:D22"/>
    <mergeCell ref="C23:C25"/>
    <mergeCell ref="C26:C27"/>
    <mergeCell ref="D26:D27"/>
    <mergeCell ref="E26:E27"/>
    <mergeCell ref="I17:I18"/>
    <mergeCell ref="C21:C22"/>
    <mergeCell ref="E21:E22"/>
    <mergeCell ref="F17:F18"/>
    <mergeCell ref="H17:H18"/>
    <mergeCell ref="J23:J25"/>
    <mergeCell ref="J21:J22"/>
    <mergeCell ref="J28:J29"/>
    <mergeCell ref="J30:J31"/>
    <mergeCell ref="J17:J18"/>
    <mergeCell ref="F30:F31"/>
    <mergeCell ref="G30:G31"/>
    <mergeCell ref="I21:I22"/>
    <mergeCell ref="H19:H20"/>
    <mergeCell ref="I19:I20"/>
    <mergeCell ref="J19:J20"/>
    <mergeCell ref="H21:H22"/>
    <mergeCell ref="J26:J27"/>
    <mergeCell ref="H26:H27"/>
    <mergeCell ref="G28:G29"/>
    <mergeCell ref="H28:H29"/>
    <mergeCell ref="F26:F27"/>
    <mergeCell ref="G26:G27"/>
    <mergeCell ref="G21:G22"/>
    <mergeCell ref="F21:F22"/>
    <mergeCell ref="G19:G20"/>
    <mergeCell ref="G17:G18"/>
    <mergeCell ref="F19:F20"/>
    <mergeCell ref="I26:I27"/>
    <mergeCell ref="I32:I34"/>
    <mergeCell ref="J32:J34"/>
    <mergeCell ref="C32:C34"/>
    <mergeCell ref="B32:B34"/>
    <mergeCell ref="D32:D34"/>
    <mergeCell ref="D28:D29"/>
    <mergeCell ref="D30:D31"/>
    <mergeCell ref="I30:I31"/>
    <mergeCell ref="H30:H31"/>
    <mergeCell ref="B30:B31"/>
    <mergeCell ref="C30:C31"/>
    <mergeCell ref="F28:F29"/>
    <mergeCell ref="E28:E29"/>
    <mergeCell ref="E30:E31"/>
    <mergeCell ref="I28:I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F10" workbookViewId="0">
      <selection activeCell="K1" sqref="K1:W20"/>
    </sheetView>
  </sheetViews>
  <sheetFormatPr defaultColWidth="14.42578125" defaultRowHeight="15" customHeight="1" x14ac:dyDescent="0.25"/>
  <cols>
    <col min="1" max="1" width="4.28515625" customWidth="1"/>
    <col min="2" max="2" width="12.140625" customWidth="1"/>
    <col min="3" max="3" width="10.140625" customWidth="1"/>
    <col min="4" max="4" width="10.85546875" customWidth="1"/>
    <col min="5" max="5" width="11" customWidth="1"/>
    <col min="6" max="6" width="10.140625" customWidth="1"/>
    <col min="7" max="7" width="11.42578125" customWidth="1"/>
    <col min="8" max="8" width="9.7109375" customWidth="1"/>
    <col min="9" max="9" width="4.28515625" customWidth="1"/>
    <col min="10" max="19" width="2.5703125" customWidth="1"/>
    <col min="20" max="26" width="13.28515625" customWidth="1"/>
  </cols>
  <sheetData>
    <row r="1" spans="1:26" ht="21.75" customHeight="1" x14ac:dyDescent="0.35">
      <c r="A1" s="1"/>
      <c r="B1" s="1"/>
      <c r="C1" s="1"/>
      <c r="D1" s="1"/>
      <c r="E1" s="1"/>
      <c r="F1" s="1"/>
      <c r="G1" s="1"/>
      <c r="H1" s="1"/>
      <c r="I1" s="111"/>
      <c r="M1" s="140"/>
      <c r="N1" s="140"/>
      <c r="O1" s="140"/>
      <c r="P1" s="140"/>
      <c r="Q1" s="140"/>
      <c r="R1" s="140"/>
      <c r="S1" s="140"/>
      <c r="T1" s="147" t="s">
        <v>80</v>
      </c>
      <c r="U1" s="140"/>
      <c r="V1" s="140"/>
      <c r="W1" s="140"/>
      <c r="X1" s="140"/>
      <c r="Y1" s="1"/>
      <c r="Z1" s="1"/>
    </row>
    <row r="2" spans="1:26" ht="21.75" customHeight="1" x14ac:dyDescent="0.35">
      <c r="A2" s="1"/>
      <c r="B2" s="1"/>
      <c r="C2" s="220" t="s">
        <v>57</v>
      </c>
      <c r="D2" s="168"/>
      <c r="E2" s="168"/>
      <c r="F2" s="168"/>
      <c r="G2" s="1"/>
      <c r="H2" s="1"/>
      <c r="I2" s="8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3.25" customHeight="1" x14ac:dyDescent="0.35">
      <c r="A3" s="1"/>
      <c r="B3" s="38"/>
      <c r="C3" s="110" t="s">
        <v>52</v>
      </c>
      <c r="D3" s="110" t="s">
        <v>4</v>
      </c>
      <c r="E3" s="112"/>
      <c r="F3" s="112"/>
      <c r="G3" s="1"/>
      <c r="H3" s="1"/>
      <c r="I3" s="8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.75" customHeight="1" x14ac:dyDescent="0.35">
      <c r="A4" s="1"/>
      <c r="B4" s="113" t="s">
        <v>118</v>
      </c>
      <c r="C4" s="36">
        <v>70</v>
      </c>
      <c r="D4" s="36">
        <v>65</v>
      </c>
      <c r="E4" s="112"/>
      <c r="F4" s="112"/>
      <c r="G4" s="1"/>
      <c r="H4" s="1"/>
      <c r="I4" s="8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 x14ac:dyDescent="0.35">
      <c r="A5" s="1"/>
      <c r="B5" s="113" t="s">
        <v>119</v>
      </c>
      <c r="C5" s="36">
        <v>17</v>
      </c>
      <c r="D5" s="36">
        <v>21</v>
      </c>
      <c r="E5" s="112"/>
      <c r="F5" s="112"/>
      <c r="G5" s="1"/>
      <c r="H5" s="1"/>
      <c r="I5" s="8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 x14ac:dyDescent="0.35">
      <c r="A6" s="1"/>
      <c r="B6" s="113" t="s">
        <v>120</v>
      </c>
      <c r="C6" s="36">
        <v>13</v>
      </c>
      <c r="D6" s="36">
        <v>14</v>
      </c>
      <c r="E6" s="112"/>
      <c r="F6" s="112"/>
      <c r="G6" s="1"/>
      <c r="H6" s="1"/>
      <c r="I6" s="8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3">
      <c r="A7" s="1"/>
      <c r="B7" s="1"/>
      <c r="C7" s="1"/>
      <c r="D7" s="1"/>
      <c r="E7" s="1"/>
      <c r="F7" s="1"/>
      <c r="G7" s="1"/>
      <c r="H7" s="1"/>
      <c r="I7" s="8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35">
      <c r="A8" s="1"/>
      <c r="B8" s="114"/>
      <c r="C8" s="219" t="s">
        <v>2</v>
      </c>
      <c r="D8" s="168"/>
      <c r="E8" s="16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8.75" customHeight="1" x14ac:dyDescent="0.3">
      <c r="A9" s="1"/>
      <c r="B9" s="38"/>
      <c r="C9" s="110" t="s">
        <v>51</v>
      </c>
      <c r="D9" s="110" t="s">
        <v>52</v>
      </c>
      <c r="E9" s="110" t="s">
        <v>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x14ac:dyDescent="0.25">
      <c r="A10" s="1"/>
      <c r="B10" s="113" t="s">
        <v>118</v>
      </c>
      <c r="C10" s="36">
        <v>59</v>
      </c>
      <c r="D10" s="36">
        <v>57</v>
      </c>
      <c r="E10" s="36">
        <v>34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customHeight="1" x14ac:dyDescent="0.25">
      <c r="A11" s="1"/>
      <c r="B11" s="113" t="s">
        <v>119</v>
      </c>
      <c r="C11" s="36">
        <v>24</v>
      </c>
      <c r="D11" s="36">
        <v>25</v>
      </c>
      <c r="E11" s="36">
        <v>23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3.5" customHeight="1" x14ac:dyDescent="0.25">
      <c r="A12" s="1"/>
      <c r="B12" s="113" t="s">
        <v>120</v>
      </c>
      <c r="C12" s="36">
        <v>17</v>
      </c>
      <c r="D12" s="36">
        <v>18</v>
      </c>
      <c r="E12" s="36">
        <v>43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 x14ac:dyDescent="0.35">
      <c r="A14" s="114"/>
      <c r="B14" s="114"/>
      <c r="C14" s="219" t="s">
        <v>53</v>
      </c>
      <c r="D14" s="168"/>
      <c r="E14" s="168"/>
      <c r="F14" s="114"/>
      <c r="G14" s="114"/>
      <c r="H14" s="111"/>
      <c r="I14" s="1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3.5" customHeight="1" x14ac:dyDescent="0.3">
      <c r="A15" s="114"/>
      <c r="B15" s="38"/>
      <c r="C15" s="110" t="s">
        <v>54</v>
      </c>
      <c r="D15" s="110" t="s">
        <v>55</v>
      </c>
      <c r="E15" s="110" t="s">
        <v>51</v>
      </c>
      <c r="F15" s="110" t="s">
        <v>52</v>
      </c>
      <c r="G15" s="110" t="s">
        <v>4</v>
      </c>
      <c r="H15" s="114"/>
      <c r="I15" s="1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x14ac:dyDescent="0.25">
      <c r="A16" s="114"/>
      <c r="B16" s="113" t="s">
        <v>118</v>
      </c>
      <c r="C16" s="36">
        <v>63</v>
      </c>
      <c r="D16" s="36">
        <v>40</v>
      </c>
      <c r="E16" s="36">
        <v>43</v>
      </c>
      <c r="F16" s="36">
        <v>34</v>
      </c>
      <c r="G16" s="36">
        <v>49</v>
      </c>
      <c r="H16" s="114"/>
      <c r="I16" s="1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.75" customHeight="1" x14ac:dyDescent="0.25">
      <c r="A17" s="114"/>
      <c r="B17" s="113" t="s">
        <v>119</v>
      </c>
      <c r="C17" s="36">
        <v>18</v>
      </c>
      <c r="D17" s="36">
        <v>31</v>
      </c>
      <c r="E17" s="36">
        <v>32</v>
      </c>
      <c r="F17" s="36">
        <v>35</v>
      </c>
      <c r="G17" s="36">
        <v>23</v>
      </c>
      <c r="H17" s="114"/>
      <c r="I17" s="1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 x14ac:dyDescent="0.25">
      <c r="A18" s="114"/>
      <c r="B18" s="113" t="s">
        <v>120</v>
      </c>
      <c r="C18" s="36">
        <v>19</v>
      </c>
      <c r="D18" s="36">
        <v>29</v>
      </c>
      <c r="E18" s="36">
        <v>25</v>
      </c>
      <c r="F18" s="36">
        <v>31</v>
      </c>
      <c r="G18" s="36">
        <v>27</v>
      </c>
      <c r="H18" s="114"/>
      <c r="I18" s="1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 x14ac:dyDescent="0.35">
      <c r="A19" s="114"/>
      <c r="B19" s="114"/>
      <c r="C19" s="115"/>
      <c r="D19" s="1"/>
      <c r="E19" s="1"/>
      <c r="F19" s="114"/>
      <c r="G19" s="114"/>
      <c r="H19" s="114"/>
      <c r="I19" s="114"/>
      <c r="J19" s="1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14"/>
      <c r="B24" s="116"/>
      <c r="C24" s="117"/>
      <c r="D24" s="117"/>
      <c r="E24" s="118"/>
      <c r="F24" s="114"/>
      <c r="G24" s="114"/>
      <c r="H24" s="114"/>
      <c r="I24" s="114"/>
      <c r="J24" s="1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14"/>
      <c r="B25" s="114"/>
      <c r="C25" s="114"/>
      <c r="D25" s="114"/>
      <c r="E25" s="114"/>
      <c r="F25" s="114"/>
      <c r="G25" s="118"/>
      <c r="H25" s="114"/>
      <c r="I25" s="114"/>
      <c r="J25" s="1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3">
    <mergeCell ref="C14:E14"/>
    <mergeCell ref="C8:E8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>
      <selection activeCell="T21" sqref="T21"/>
    </sheetView>
  </sheetViews>
  <sheetFormatPr defaultColWidth="14.42578125" defaultRowHeight="15" customHeight="1" x14ac:dyDescent="0.25"/>
  <cols>
    <col min="1" max="1" width="2.5703125" customWidth="1"/>
    <col min="2" max="2" width="7.42578125" customWidth="1"/>
    <col min="3" max="4" width="8.28515625" customWidth="1"/>
    <col min="5" max="5" width="9.5703125" customWidth="1"/>
    <col min="6" max="6" width="10.140625" customWidth="1"/>
    <col min="7" max="7" width="9.28515625" customWidth="1"/>
    <col min="8" max="8" width="11" customWidth="1"/>
    <col min="9" max="9" width="11.42578125" customWidth="1"/>
    <col min="10" max="10" width="13.140625" customWidth="1"/>
    <col min="11" max="20" width="2.5703125" customWidth="1"/>
    <col min="21" max="26" width="12.57031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0" customHeight="1" x14ac:dyDescent="0.25">
      <c r="A2" s="222" t="s">
        <v>121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"/>
      <c r="Q2" s="1"/>
      <c r="R2" s="1"/>
      <c r="S2" s="1"/>
      <c r="T2" s="1"/>
    </row>
    <row r="3" spans="1:20" ht="15.75" customHeight="1" x14ac:dyDescent="0.25">
      <c r="A3" s="1"/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 x14ac:dyDescent="0.25">
      <c r="A4" s="1"/>
      <c r="B4" s="164" t="s">
        <v>3</v>
      </c>
      <c r="C4" s="202" t="s">
        <v>33</v>
      </c>
      <c r="D4" s="166"/>
      <c r="E4" s="169" t="s">
        <v>34</v>
      </c>
      <c r="F4" s="170"/>
      <c r="G4" s="170"/>
      <c r="H4" s="171"/>
      <c r="I4" s="24" t="s">
        <v>35</v>
      </c>
      <c r="J4" s="24" t="s">
        <v>35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2.25" customHeight="1" x14ac:dyDescent="0.25">
      <c r="A5" s="1"/>
      <c r="B5" s="149"/>
      <c r="C5" s="203" t="s">
        <v>102</v>
      </c>
      <c r="D5" s="157"/>
      <c r="E5" s="164" t="s">
        <v>36</v>
      </c>
      <c r="F5" s="164" t="s">
        <v>37</v>
      </c>
      <c r="G5" s="164" t="s">
        <v>38</v>
      </c>
      <c r="H5" s="164" t="s">
        <v>39</v>
      </c>
      <c r="I5" s="25" t="s">
        <v>40</v>
      </c>
      <c r="J5" s="25" t="s">
        <v>41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customHeight="1" x14ac:dyDescent="0.25">
      <c r="A6" s="1"/>
      <c r="B6" s="149"/>
      <c r="C6" s="163" t="s">
        <v>42</v>
      </c>
      <c r="D6" s="99" t="s">
        <v>43</v>
      </c>
      <c r="E6" s="149"/>
      <c r="F6" s="149"/>
      <c r="G6" s="149"/>
      <c r="H6" s="149"/>
      <c r="I6" s="121"/>
      <c r="J6" s="25" t="s">
        <v>44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5">
      <c r="A7" s="1"/>
      <c r="B7" s="150"/>
      <c r="C7" s="150"/>
      <c r="D7" s="100" t="s">
        <v>103</v>
      </c>
      <c r="E7" s="150"/>
      <c r="F7" s="150"/>
      <c r="G7" s="150"/>
      <c r="H7" s="150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54" t="s">
        <v>27</v>
      </c>
      <c r="C8" s="152">
        <v>34</v>
      </c>
      <c r="D8" s="152">
        <v>34</v>
      </c>
      <c r="E8" s="152">
        <v>9</v>
      </c>
      <c r="F8" s="152">
        <v>15</v>
      </c>
      <c r="G8" s="152">
        <v>9</v>
      </c>
      <c r="H8" s="152">
        <v>1</v>
      </c>
      <c r="I8" s="152">
        <v>97</v>
      </c>
      <c r="J8" s="153">
        <v>71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5">
      <c r="A9" s="1"/>
      <c r="B9" s="150"/>
      <c r="C9" s="150"/>
      <c r="D9" s="150"/>
      <c r="E9" s="150"/>
      <c r="F9" s="150"/>
      <c r="G9" s="150"/>
      <c r="H9" s="150"/>
      <c r="I9" s="150"/>
      <c r="J9" s="150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54" t="s">
        <v>28</v>
      </c>
      <c r="C10" s="152">
        <v>36</v>
      </c>
      <c r="D10" s="152">
        <v>36</v>
      </c>
      <c r="E10" s="152">
        <v>23</v>
      </c>
      <c r="F10" s="152">
        <v>8</v>
      </c>
      <c r="G10" s="152">
        <v>5</v>
      </c>
      <c r="H10" s="152">
        <v>0</v>
      </c>
      <c r="I10" s="152">
        <v>100</v>
      </c>
      <c r="J10" s="153">
        <v>86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1"/>
      <c r="B11" s="150"/>
      <c r="C11" s="150"/>
      <c r="D11" s="150"/>
      <c r="E11" s="150"/>
      <c r="F11" s="150"/>
      <c r="G11" s="150"/>
      <c r="H11" s="150"/>
      <c r="I11" s="150"/>
      <c r="J11" s="150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6.25" customHeight="1" x14ac:dyDescent="0.25">
      <c r="A12" s="1"/>
      <c r="B12" s="154" t="s">
        <v>29</v>
      </c>
      <c r="C12" s="152">
        <v>35</v>
      </c>
      <c r="D12" s="152">
        <v>35</v>
      </c>
      <c r="E12" s="152">
        <v>15</v>
      </c>
      <c r="F12" s="152">
        <v>12</v>
      </c>
      <c r="G12" s="152">
        <v>8</v>
      </c>
      <c r="H12" s="152">
        <v>0</v>
      </c>
      <c r="I12" s="152">
        <v>100</v>
      </c>
      <c r="J12" s="153">
        <v>77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5">
      <c r="A13" s="1"/>
      <c r="B13" s="150"/>
      <c r="C13" s="150"/>
      <c r="D13" s="150"/>
      <c r="E13" s="150"/>
      <c r="F13" s="150"/>
      <c r="G13" s="150"/>
      <c r="H13" s="150"/>
      <c r="I13" s="150"/>
      <c r="J13" s="15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5" customHeight="1" x14ac:dyDescent="0.25">
      <c r="A14" s="1"/>
      <c r="B14" s="154"/>
      <c r="C14" s="159">
        <f t="shared" ref="C14:H14" si="0">C8+C10+C12</f>
        <v>105</v>
      </c>
      <c r="D14" s="159">
        <f t="shared" si="0"/>
        <v>105</v>
      </c>
      <c r="E14" s="33">
        <f t="shared" si="0"/>
        <v>47</v>
      </c>
      <c r="F14" s="33">
        <f t="shared" si="0"/>
        <v>35</v>
      </c>
      <c r="G14" s="33">
        <f t="shared" si="0"/>
        <v>22</v>
      </c>
      <c r="H14" s="33">
        <f t="shared" si="0"/>
        <v>1</v>
      </c>
      <c r="I14" s="155">
        <f>(E14+F14+G14)*100/D14</f>
        <v>99.047619047619051</v>
      </c>
      <c r="J14" s="155">
        <f>(E14+F14)*100/D14</f>
        <v>78.095238095238102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25" customHeight="1" x14ac:dyDescent="0.25">
      <c r="A15" s="1"/>
      <c r="B15" s="150"/>
      <c r="C15" s="150"/>
      <c r="D15" s="150"/>
      <c r="E15" s="35">
        <f>E14/D14</f>
        <v>0.44761904761904764</v>
      </c>
      <c r="F15" s="35">
        <f>F14/D14</f>
        <v>0.33333333333333331</v>
      </c>
      <c r="G15" s="35">
        <f>G14/D14</f>
        <v>0.20952380952380953</v>
      </c>
      <c r="H15" s="35">
        <f>H14/D14</f>
        <v>9.5238095238095247E-3</v>
      </c>
      <c r="I15" s="221"/>
      <c r="J15" s="15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54" t="s">
        <v>30</v>
      </c>
      <c r="C16" s="152">
        <v>32</v>
      </c>
      <c r="D16" s="152">
        <v>32</v>
      </c>
      <c r="E16" s="152">
        <v>19</v>
      </c>
      <c r="F16" s="152">
        <v>12</v>
      </c>
      <c r="G16" s="152">
        <v>1</v>
      </c>
      <c r="H16" s="152">
        <v>0</v>
      </c>
      <c r="I16" s="152">
        <v>100</v>
      </c>
      <c r="J16" s="152">
        <v>97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"/>
      <c r="B17" s="150"/>
      <c r="C17" s="150"/>
      <c r="D17" s="150"/>
      <c r="E17" s="150"/>
      <c r="F17" s="150"/>
      <c r="G17" s="150"/>
      <c r="H17" s="150"/>
      <c r="I17" s="150"/>
      <c r="J17" s="150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54" t="s">
        <v>31</v>
      </c>
      <c r="C18" s="152">
        <v>27</v>
      </c>
      <c r="D18" s="152">
        <v>27</v>
      </c>
      <c r="E18" s="152">
        <v>16</v>
      </c>
      <c r="F18" s="152">
        <v>7</v>
      </c>
      <c r="G18" s="152">
        <v>4</v>
      </c>
      <c r="H18" s="152">
        <v>0</v>
      </c>
      <c r="I18" s="152">
        <v>100</v>
      </c>
      <c r="J18" s="152">
        <v>85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"/>
      <c r="B19" s="150"/>
      <c r="C19" s="150"/>
      <c r="D19" s="150"/>
      <c r="E19" s="150"/>
      <c r="F19" s="150"/>
      <c r="G19" s="150"/>
      <c r="H19" s="150"/>
      <c r="I19" s="150"/>
      <c r="J19" s="150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3.25" customHeight="1" x14ac:dyDescent="0.25">
      <c r="A20" s="1"/>
      <c r="B20" s="101" t="s">
        <v>32</v>
      </c>
      <c r="C20" s="102">
        <v>26</v>
      </c>
      <c r="D20" s="102">
        <v>26</v>
      </c>
      <c r="E20" s="103">
        <v>13</v>
      </c>
      <c r="F20" s="103">
        <v>12</v>
      </c>
      <c r="G20" s="103">
        <v>1</v>
      </c>
      <c r="H20" s="103">
        <v>0</v>
      </c>
      <c r="I20" s="126">
        <v>100</v>
      </c>
      <c r="J20" s="126">
        <v>96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 x14ac:dyDescent="0.25">
      <c r="A21" s="1"/>
      <c r="B21" s="160"/>
      <c r="C21" s="151">
        <f t="shared" ref="C21:H21" si="1">C16+C18+C20</f>
        <v>85</v>
      </c>
      <c r="D21" s="151">
        <f t="shared" si="1"/>
        <v>85</v>
      </c>
      <c r="E21" s="33">
        <f t="shared" si="1"/>
        <v>48</v>
      </c>
      <c r="F21" s="33">
        <f t="shared" si="1"/>
        <v>31</v>
      </c>
      <c r="G21" s="33">
        <f t="shared" si="1"/>
        <v>6</v>
      </c>
      <c r="H21" s="33">
        <f t="shared" si="1"/>
        <v>0</v>
      </c>
      <c r="I21" s="155">
        <f>(E21+F21+G21)*100/D21</f>
        <v>100</v>
      </c>
      <c r="J21" s="155">
        <f>(E21+F21)*100/D21</f>
        <v>92.941176470588232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25" customHeight="1" x14ac:dyDescent="0.25">
      <c r="A22" s="1"/>
      <c r="B22" s="150"/>
      <c r="C22" s="150"/>
      <c r="D22" s="150"/>
      <c r="E22" s="35">
        <f>E21/D21</f>
        <v>0.56470588235294117</v>
      </c>
      <c r="F22" s="35">
        <f>F21/D21</f>
        <v>0.36470588235294116</v>
      </c>
      <c r="G22" s="35">
        <f>G21/D21</f>
        <v>7.0588235294117646E-2</v>
      </c>
      <c r="H22" s="35">
        <f>H21/D21</f>
        <v>0</v>
      </c>
      <c r="I22" s="150"/>
      <c r="J22" s="15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54" t="s">
        <v>45</v>
      </c>
      <c r="C23" s="152">
        <v>28</v>
      </c>
      <c r="D23" s="152">
        <v>27</v>
      </c>
      <c r="E23" s="152">
        <v>12</v>
      </c>
      <c r="F23" s="152">
        <v>12</v>
      </c>
      <c r="G23" s="152">
        <v>3</v>
      </c>
      <c r="H23" s="152">
        <v>0</v>
      </c>
      <c r="I23" s="153">
        <v>100</v>
      </c>
      <c r="J23" s="153">
        <v>89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50"/>
      <c r="C24" s="150"/>
      <c r="D24" s="150"/>
      <c r="E24" s="150"/>
      <c r="F24" s="150"/>
      <c r="G24" s="150"/>
      <c r="H24" s="150"/>
      <c r="I24" s="150"/>
      <c r="J24" s="150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54" t="s">
        <v>46</v>
      </c>
      <c r="C25" s="152">
        <v>28</v>
      </c>
      <c r="D25" s="152">
        <v>28</v>
      </c>
      <c r="E25" s="152">
        <v>17</v>
      </c>
      <c r="F25" s="152">
        <v>8</v>
      </c>
      <c r="G25" s="152">
        <v>3</v>
      </c>
      <c r="H25" s="152">
        <v>0</v>
      </c>
      <c r="I25" s="153">
        <v>100</v>
      </c>
      <c r="J25" s="153">
        <v>89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50"/>
      <c r="C26" s="150"/>
      <c r="D26" s="150"/>
      <c r="E26" s="150"/>
      <c r="F26" s="150"/>
      <c r="G26" s="150"/>
      <c r="H26" s="150"/>
      <c r="I26" s="150"/>
      <c r="J26" s="150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54" t="s">
        <v>47</v>
      </c>
      <c r="C27" s="152">
        <v>25</v>
      </c>
      <c r="D27" s="152">
        <v>25</v>
      </c>
      <c r="E27" s="152">
        <v>9</v>
      </c>
      <c r="F27" s="152">
        <v>9</v>
      </c>
      <c r="G27" s="152">
        <v>7</v>
      </c>
      <c r="H27" s="152">
        <v>0</v>
      </c>
      <c r="I27" s="153">
        <v>100</v>
      </c>
      <c r="J27" s="153">
        <v>72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50"/>
      <c r="C28" s="150"/>
      <c r="D28" s="150"/>
      <c r="E28" s="150"/>
      <c r="F28" s="150"/>
      <c r="G28" s="150"/>
      <c r="H28" s="150"/>
      <c r="I28" s="150"/>
      <c r="J28" s="150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5" customHeight="1" x14ac:dyDescent="0.25">
      <c r="A29" s="1"/>
      <c r="B29" s="159"/>
      <c r="C29" s="159">
        <f t="shared" ref="C29:G29" si="2">C23+C25+C27</f>
        <v>81</v>
      </c>
      <c r="D29" s="159">
        <f t="shared" si="2"/>
        <v>80</v>
      </c>
      <c r="E29" s="33">
        <f t="shared" si="2"/>
        <v>38</v>
      </c>
      <c r="F29" s="33">
        <f t="shared" si="2"/>
        <v>29</v>
      </c>
      <c r="G29" s="33">
        <f t="shared" si="2"/>
        <v>13</v>
      </c>
      <c r="H29" s="33">
        <f>H23+H25</f>
        <v>0</v>
      </c>
      <c r="I29" s="155">
        <f>(E29+F29+G29)*100/D29</f>
        <v>100</v>
      </c>
      <c r="J29" s="155">
        <f>(E29+F29)*100/D29</f>
        <v>83.75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25" customHeight="1" x14ac:dyDescent="0.25">
      <c r="A30" s="1"/>
      <c r="B30" s="150"/>
      <c r="C30" s="150"/>
      <c r="D30" s="150"/>
      <c r="E30" s="35">
        <f>E29/D29</f>
        <v>0.47499999999999998</v>
      </c>
      <c r="F30" s="35">
        <f>F29/D29</f>
        <v>0.36249999999999999</v>
      </c>
      <c r="G30" s="35">
        <f>G29/D29</f>
        <v>0.16250000000000001</v>
      </c>
      <c r="H30" s="35">
        <f>H29/D29</f>
        <v>0</v>
      </c>
      <c r="I30" s="150"/>
      <c r="J30" s="150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mergeCells count="97">
    <mergeCell ref="A2:O2"/>
    <mergeCell ref="D10:D11"/>
    <mergeCell ref="C4:D4"/>
    <mergeCell ref="J12:J13"/>
    <mergeCell ref="J8:J9"/>
    <mergeCell ref="I12:I13"/>
    <mergeCell ref="C10:C11"/>
    <mergeCell ref="C8:C9"/>
    <mergeCell ref="H10:H11"/>
    <mergeCell ref="H12:H13"/>
    <mergeCell ref="J10:J11"/>
    <mergeCell ref="B12:B13"/>
    <mergeCell ref="B8:B9"/>
    <mergeCell ref="B4:B7"/>
    <mergeCell ref="B10:B11"/>
    <mergeCell ref="D12:D13"/>
    <mergeCell ref="C12:C13"/>
    <mergeCell ref="G5:G7"/>
    <mergeCell ref="E4:H4"/>
    <mergeCell ref="H5:H7"/>
    <mergeCell ref="G12:G13"/>
    <mergeCell ref="G8:G9"/>
    <mergeCell ref="F12:F13"/>
    <mergeCell ref="E10:E11"/>
    <mergeCell ref="F10:F11"/>
    <mergeCell ref="G10:G11"/>
    <mergeCell ref="F5:F7"/>
    <mergeCell ref="E5:E7"/>
    <mergeCell ref="C5:D5"/>
    <mergeCell ref="C6:C7"/>
    <mergeCell ref="I8:I9"/>
    <mergeCell ref="H8:H9"/>
    <mergeCell ref="B18:B19"/>
    <mergeCell ref="B16:B17"/>
    <mergeCell ref="E12:E13"/>
    <mergeCell ref="D14:D15"/>
    <mergeCell ref="E16:E17"/>
    <mergeCell ref="G18:G19"/>
    <mergeCell ref="G16:G17"/>
    <mergeCell ref="I10:I11"/>
    <mergeCell ref="F8:F9"/>
    <mergeCell ref="E8:E9"/>
    <mergeCell ref="D8:D9"/>
    <mergeCell ref="B14:B15"/>
    <mergeCell ref="C16:C17"/>
    <mergeCell ref="H18:H19"/>
    <mergeCell ref="B29:B30"/>
    <mergeCell ref="B27:B28"/>
    <mergeCell ref="D29:D30"/>
    <mergeCell ref="C29:C30"/>
    <mergeCell ref="D27:D28"/>
    <mergeCell ref="C27:C28"/>
    <mergeCell ref="E27:E28"/>
    <mergeCell ref="B25:B26"/>
    <mergeCell ref="C18:C19"/>
    <mergeCell ref="E18:E19"/>
    <mergeCell ref="B21:B22"/>
    <mergeCell ref="B23:B24"/>
    <mergeCell ref="C14:C15"/>
    <mergeCell ref="J27:J28"/>
    <mergeCell ref="J29:J30"/>
    <mergeCell ref="I29:I30"/>
    <mergeCell ref="H16:H17"/>
    <mergeCell ref="D16:D17"/>
    <mergeCell ref="D18:D19"/>
    <mergeCell ref="C23:C24"/>
    <mergeCell ref="D25:D26"/>
    <mergeCell ref="J25:J26"/>
    <mergeCell ref="C21:C22"/>
    <mergeCell ref="D21:D22"/>
    <mergeCell ref="C25:C26"/>
    <mergeCell ref="D23:D24"/>
    <mergeCell ref="E23:E24"/>
    <mergeCell ref="E25:E26"/>
    <mergeCell ref="F16:F17"/>
    <mergeCell ref="I21:I22"/>
    <mergeCell ref="H25:H26"/>
    <mergeCell ref="H27:H28"/>
    <mergeCell ref="I25:I26"/>
    <mergeCell ref="I27:I28"/>
    <mergeCell ref="G23:G24"/>
    <mergeCell ref="I23:I24"/>
    <mergeCell ref="G25:G26"/>
    <mergeCell ref="G27:G28"/>
    <mergeCell ref="F25:F26"/>
    <mergeCell ref="F27:F28"/>
    <mergeCell ref="F18:F19"/>
    <mergeCell ref="F23:F24"/>
    <mergeCell ref="J14:J15"/>
    <mergeCell ref="J16:J17"/>
    <mergeCell ref="J18:J19"/>
    <mergeCell ref="J21:J22"/>
    <mergeCell ref="H23:H24"/>
    <mergeCell ref="J23:J24"/>
    <mergeCell ref="I16:I17"/>
    <mergeCell ref="I14:I15"/>
    <mergeCell ref="I18:I19"/>
  </mergeCells>
  <pageMargins left="0.25" right="0.25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A7" workbookViewId="0">
      <selection activeCell="Q1" sqref="Q1:X25"/>
    </sheetView>
  </sheetViews>
  <sheetFormatPr defaultColWidth="14.42578125" defaultRowHeight="15" customHeight="1" x14ac:dyDescent="0.25"/>
  <cols>
    <col min="1" max="2" width="2.5703125" customWidth="1"/>
    <col min="3" max="3" width="5.140625" customWidth="1"/>
    <col min="4" max="4" width="9.140625" customWidth="1"/>
    <col min="5" max="5" width="9.42578125" customWidth="1"/>
    <col min="6" max="6" width="8.85546875" customWidth="1"/>
    <col min="7" max="8" width="9.42578125" customWidth="1"/>
    <col min="9" max="9" width="8.85546875" customWidth="1"/>
    <col min="10" max="10" width="5.5703125" customWidth="1"/>
    <col min="11" max="17" width="2.5703125" customWidth="1"/>
    <col min="18" max="18" width="10.140625" customWidth="1"/>
    <col min="19" max="26" width="12.5703125" customWidth="1"/>
  </cols>
  <sheetData>
    <row r="1" spans="1:26" ht="26.25" customHeight="1" x14ac:dyDescent="0.35">
      <c r="A1" s="1"/>
      <c r="B1" s="1"/>
      <c r="C1" s="1"/>
      <c r="D1" s="204" t="s">
        <v>57</v>
      </c>
      <c r="E1" s="168"/>
      <c r="F1" s="1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7.25" customHeight="1" x14ac:dyDescent="0.3">
      <c r="A2" s="1"/>
      <c r="B2" s="1"/>
      <c r="C2" s="38"/>
      <c r="D2" s="119" t="s">
        <v>4</v>
      </c>
      <c r="E2" s="119" t="s">
        <v>122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3">
      <c r="A3" s="1"/>
      <c r="B3" s="1"/>
      <c r="C3" s="120" t="s">
        <v>5</v>
      </c>
      <c r="D3" s="40">
        <v>45</v>
      </c>
      <c r="E3" s="1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 x14ac:dyDescent="0.3">
      <c r="A4" s="1"/>
      <c r="B4" s="1"/>
      <c r="C4" s="120" t="s">
        <v>48</v>
      </c>
      <c r="D4" s="40">
        <v>33</v>
      </c>
      <c r="E4" s="1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3">
      <c r="A5" s="1"/>
      <c r="B5" s="1"/>
      <c r="C5" s="120" t="s">
        <v>49</v>
      </c>
      <c r="D5" s="40">
        <v>21</v>
      </c>
      <c r="E5" s="1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 x14ac:dyDescent="0.3">
      <c r="A6" s="1"/>
      <c r="B6" s="1"/>
      <c r="C6" s="120" t="s">
        <v>50</v>
      </c>
      <c r="D6" s="40">
        <v>1</v>
      </c>
      <c r="E6" s="1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6" ht="36" customHeight="1" x14ac:dyDescent="0.35">
      <c r="A7" s="1"/>
      <c r="B7" s="1"/>
      <c r="C7" s="1"/>
      <c r="D7" s="204" t="s">
        <v>2</v>
      </c>
      <c r="E7" s="168"/>
      <c r="F7" s="16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6" ht="77.25" customHeight="1" x14ac:dyDescent="0.3">
      <c r="A8" s="1"/>
      <c r="B8" s="1"/>
      <c r="C8" s="38"/>
      <c r="D8" s="119" t="s">
        <v>51</v>
      </c>
      <c r="E8" s="119" t="s">
        <v>123</v>
      </c>
      <c r="F8" s="119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6" ht="32.25" customHeight="1" x14ac:dyDescent="0.3">
      <c r="A9" s="1"/>
      <c r="B9" s="1"/>
      <c r="C9" s="120" t="s">
        <v>5</v>
      </c>
      <c r="D9" s="40">
        <v>59</v>
      </c>
      <c r="E9" s="123">
        <v>66</v>
      </c>
      <c r="F9" s="40">
        <v>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6" ht="27.75" customHeight="1" x14ac:dyDescent="0.3">
      <c r="A10" s="1"/>
      <c r="B10" s="1"/>
      <c r="C10" s="120" t="s">
        <v>48</v>
      </c>
      <c r="D10" s="40">
        <v>34</v>
      </c>
      <c r="E10" s="123">
        <v>29</v>
      </c>
      <c r="F10" s="40">
        <v>36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6" ht="30.75" customHeight="1" x14ac:dyDescent="0.3">
      <c r="A11" s="1"/>
      <c r="B11" s="1"/>
      <c r="C11" s="120" t="s">
        <v>49</v>
      </c>
      <c r="D11" s="40">
        <v>7</v>
      </c>
      <c r="E11" s="123">
        <v>5</v>
      </c>
      <c r="F11" s="40">
        <v>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6" ht="27" customHeight="1" x14ac:dyDescent="0.3">
      <c r="A12" s="1"/>
      <c r="B12" s="1"/>
      <c r="C12" s="120" t="s">
        <v>50</v>
      </c>
      <c r="D12" s="40"/>
      <c r="E12" s="123"/>
      <c r="F12" s="4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6" ht="26.25" customHeight="1" x14ac:dyDescent="0.35">
      <c r="A13" s="1"/>
      <c r="B13" s="1"/>
      <c r="C13" s="1"/>
      <c r="D13" s="204" t="s">
        <v>53</v>
      </c>
      <c r="E13" s="168"/>
      <c r="F13" s="16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6" ht="73.5" customHeight="1" x14ac:dyDescent="0.3">
      <c r="A14" s="1"/>
      <c r="B14" s="1"/>
      <c r="C14" s="38"/>
      <c r="D14" s="110" t="s">
        <v>54</v>
      </c>
      <c r="E14" s="110" t="s">
        <v>55</v>
      </c>
      <c r="F14" s="110" t="s">
        <v>51</v>
      </c>
      <c r="G14" s="119" t="s">
        <v>123</v>
      </c>
      <c r="H14" s="119" t="s">
        <v>4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6" ht="24" customHeight="1" x14ac:dyDescent="0.3">
      <c r="A15" s="1"/>
      <c r="B15" s="1"/>
      <c r="C15" s="4" t="s">
        <v>5</v>
      </c>
      <c r="D15" s="40">
        <v>51</v>
      </c>
      <c r="E15" s="40">
        <v>45</v>
      </c>
      <c r="F15" s="40">
        <v>55</v>
      </c>
      <c r="G15" s="123">
        <v>51</v>
      </c>
      <c r="H15" s="40">
        <v>48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6" ht="20.25" customHeight="1" x14ac:dyDescent="0.3">
      <c r="A16" s="1"/>
      <c r="B16" s="1"/>
      <c r="C16" s="4" t="s">
        <v>48</v>
      </c>
      <c r="D16" s="40">
        <v>25</v>
      </c>
      <c r="E16" s="40">
        <v>26</v>
      </c>
      <c r="F16" s="40">
        <v>28</v>
      </c>
      <c r="G16" s="123">
        <v>24</v>
      </c>
      <c r="H16" s="40">
        <v>36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 x14ac:dyDescent="0.3">
      <c r="A17" s="1"/>
      <c r="B17" s="1"/>
      <c r="C17" s="4" t="s">
        <v>49</v>
      </c>
      <c r="D17" s="40">
        <v>24</v>
      </c>
      <c r="E17" s="40">
        <v>25</v>
      </c>
      <c r="F17" s="40">
        <v>16</v>
      </c>
      <c r="G17" s="123">
        <v>26</v>
      </c>
      <c r="H17" s="40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7.75" customHeight="1" x14ac:dyDescent="0.3">
      <c r="A18" s="1"/>
      <c r="B18" s="1"/>
      <c r="C18" s="4" t="s">
        <v>50</v>
      </c>
      <c r="D18" s="40"/>
      <c r="E18" s="40">
        <v>4</v>
      </c>
      <c r="F18" s="40">
        <v>1</v>
      </c>
      <c r="G18" s="123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mergeCells count="3">
    <mergeCell ref="D1:F1"/>
    <mergeCell ref="D13:F13"/>
    <mergeCell ref="D7:F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51" workbookViewId="0">
      <selection activeCell="L39" sqref="L39:X74"/>
    </sheetView>
  </sheetViews>
  <sheetFormatPr defaultColWidth="14.42578125" defaultRowHeight="15" customHeight="1" x14ac:dyDescent="0.25"/>
  <cols>
    <col min="1" max="1" width="3" customWidth="1"/>
    <col min="2" max="2" width="9.140625" customWidth="1"/>
    <col min="3" max="3" width="9.42578125" customWidth="1"/>
    <col min="4" max="4" width="9.5703125" customWidth="1"/>
    <col min="5" max="5" width="9.42578125" customWidth="1"/>
    <col min="6" max="6" width="8.140625" customWidth="1"/>
    <col min="7" max="7" width="9.140625" customWidth="1"/>
    <col min="8" max="8" width="7.42578125" customWidth="1"/>
    <col min="9" max="9" width="7.140625" customWidth="1"/>
    <col min="10" max="10" width="9.7109375" customWidth="1"/>
    <col min="11" max="20" width="3.42578125" customWidth="1"/>
    <col min="21" max="26" width="12.57031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.75" customHeight="1" x14ac:dyDescent="0.3">
      <c r="A2" s="1"/>
      <c r="B2" s="167" t="s">
        <v>134</v>
      </c>
      <c r="C2" s="168"/>
      <c r="D2" s="168"/>
      <c r="E2" s="168"/>
      <c r="F2" s="168"/>
      <c r="G2" s="168"/>
      <c r="H2" s="168"/>
      <c r="I2" s="168"/>
      <c r="J2" s="16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 x14ac:dyDescent="0.25">
      <c r="A4" s="1"/>
      <c r="B4" s="164" t="s">
        <v>3</v>
      </c>
      <c r="C4" s="202" t="s">
        <v>33</v>
      </c>
      <c r="D4" s="166"/>
      <c r="E4" s="169" t="s">
        <v>34</v>
      </c>
      <c r="F4" s="170"/>
      <c r="G4" s="170"/>
      <c r="H4" s="171"/>
      <c r="I4" s="24" t="s">
        <v>35</v>
      </c>
      <c r="J4" s="24" t="s">
        <v>35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6.5" customHeight="1" x14ac:dyDescent="0.25">
      <c r="A5" s="1"/>
      <c r="B5" s="149"/>
      <c r="C5" s="203" t="s">
        <v>102</v>
      </c>
      <c r="D5" s="157"/>
      <c r="E5" s="164" t="s">
        <v>36</v>
      </c>
      <c r="F5" s="164" t="s">
        <v>37</v>
      </c>
      <c r="G5" s="164" t="s">
        <v>38</v>
      </c>
      <c r="H5" s="164" t="s">
        <v>39</v>
      </c>
      <c r="I5" s="224" t="s">
        <v>40</v>
      </c>
      <c r="J5" s="25" t="s">
        <v>41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customHeight="1" x14ac:dyDescent="0.25">
      <c r="A6" s="1"/>
      <c r="B6" s="149"/>
      <c r="C6" s="163" t="s">
        <v>42</v>
      </c>
      <c r="D6" s="99" t="s">
        <v>43</v>
      </c>
      <c r="E6" s="149"/>
      <c r="F6" s="149"/>
      <c r="G6" s="149"/>
      <c r="H6" s="149"/>
      <c r="I6" s="149"/>
      <c r="J6" s="27" t="s">
        <v>44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5">
      <c r="A7" s="1"/>
      <c r="B7" s="150"/>
      <c r="C7" s="150"/>
      <c r="D7" s="100" t="s">
        <v>103</v>
      </c>
      <c r="E7" s="150"/>
      <c r="F7" s="150"/>
      <c r="G7" s="150"/>
      <c r="H7" s="150"/>
      <c r="I7" s="150"/>
      <c r="J7" s="12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54" t="s">
        <v>27</v>
      </c>
      <c r="C8" s="152">
        <v>34</v>
      </c>
      <c r="D8" s="152">
        <v>28</v>
      </c>
      <c r="E8" s="152">
        <v>2</v>
      </c>
      <c r="F8" s="152">
        <v>14</v>
      </c>
      <c r="G8" s="152">
        <v>12</v>
      </c>
      <c r="H8" s="152"/>
      <c r="I8" s="152">
        <v>100</v>
      </c>
      <c r="J8" s="152">
        <v>57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5">
      <c r="A9" s="1"/>
      <c r="B9" s="150"/>
      <c r="C9" s="150"/>
      <c r="D9" s="150"/>
      <c r="E9" s="150"/>
      <c r="F9" s="150"/>
      <c r="G9" s="150"/>
      <c r="H9" s="150"/>
      <c r="I9" s="150"/>
      <c r="J9" s="150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54" t="s">
        <v>28</v>
      </c>
      <c r="C10" s="152">
        <v>36</v>
      </c>
      <c r="D10" s="152">
        <v>32</v>
      </c>
      <c r="E10" s="152">
        <v>10</v>
      </c>
      <c r="F10" s="152">
        <v>16</v>
      </c>
      <c r="G10" s="152">
        <v>6</v>
      </c>
      <c r="H10" s="152"/>
      <c r="I10" s="152">
        <v>100</v>
      </c>
      <c r="J10" s="153">
        <v>81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1"/>
      <c r="B11" s="150"/>
      <c r="C11" s="150"/>
      <c r="D11" s="150"/>
      <c r="E11" s="150"/>
      <c r="F11" s="150"/>
      <c r="G11" s="150"/>
      <c r="H11" s="150"/>
      <c r="I11" s="150"/>
      <c r="J11" s="150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54" t="s">
        <v>29</v>
      </c>
      <c r="C12" s="152">
        <v>35</v>
      </c>
      <c r="D12" s="152">
        <v>29</v>
      </c>
      <c r="E12" s="152">
        <v>7</v>
      </c>
      <c r="F12" s="152">
        <v>16</v>
      </c>
      <c r="G12" s="152">
        <v>6</v>
      </c>
      <c r="H12" s="152"/>
      <c r="I12" s="153">
        <v>100</v>
      </c>
      <c r="J12" s="153">
        <v>79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5">
      <c r="A13" s="1"/>
      <c r="B13" s="150"/>
      <c r="C13" s="150"/>
      <c r="D13" s="150"/>
      <c r="E13" s="150"/>
      <c r="F13" s="150"/>
      <c r="G13" s="150"/>
      <c r="H13" s="150"/>
      <c r="I13" s="150"/>
      <c r="J13" s="15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5" customHeight="1" x14ac:dyDescent="0.25">
      <c r="A14" s="1"/>
      <c r="B14" s="154"/>
      <c r="C14" s="159">
        <f t="shared" ref="C14:G14" si="0">C8+C10+C12</f>
        <v>105</v>
      </c>
      <c r="D14" s="159">
        <f t="shared" si="0"/>
        <v>89</v>
      </c>
      <c r="E14" s="33">
        <f t="shared" si="0"/>
        <v>19</v>
      </c>
      <c r="F14" s="33">
        <f t="shared" si="0"/>
        <v>46</v>
      </c>
      <c r="G14" s="33">
        <f t="shared" si="0"/>
        <v>24</v>
      </c>
      <c r="H14" s="33">
        <v>0</v>
      </c>
      <c r="I14" s="155">
        <f>(E14+F14+G14)*100/D14</f>
        <v>100</v>
      </c>
      <c r="J14" s="155">
        <f>(E14+F14)*100/D14</f>
        <v>73.033707865168537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25" customHeight="1" x14ac:dyDescent="0.25">
      <c r="A15" s="1"/>
      <c r="B15" s="150"/>
      <c r="C15" s="150"/>
      <c r="D15" s="150"/>
      <c r="E15" s="35">
        <f>E14/D14</f>
        <v>0.21348314606741572</v>
      </c>
      <c r="F15" s="35">
        <f>F14/D14</f>
        <v>0.5168539325842697</v>
      </c>
      <c r="G15" s="35">
        <f>G14/D14</f>
        <v>0.2696629213483146</v>
      </c>
      <c r="H15" s="35">
        <f>H14/D14</f>
        <v>0</v>
      </c>
      <c r="I15" s="150"/>
      <c r="J15" s="15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54" t="s">
        <v>30</v>
      </c>
      <c r="C16" s="152">
        <v>32</v>
      </c>
      <c r="D16" s="152">
        <v>28</v>
      </c>
      <c r="E16" s="152">
        <v>15</v>
      </c>
      <c r="F16" s="152">
        <v>10</v>
      </c>
      <c r="G16" s="152">
        <v>3</v>
      </c>
      <c r="H16" s="152"/>
      <c r="I16" s="152">
        <v>100</v>
      </c>
      <c r="J16" s="153">
        <v>89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"/>
      <c r="B17" s="150"/>
      <c r="C17" s="150"/>
      <c r="D17" s="150"/>
      <c r="E17" s="150"/>
      <c r="F17" s="150"/>
      <c r="G17" s="150"/>
      <c r="H17" s="150"/>
      <c r="I17" s="150"/>
      <c r="J17" s="150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54" t="s">
        <v>31</v>
      </c>
      <c r="C18" s="152">
        <v>27</v>
      </c>
      <c r="D18" s="152">
        <v>25</v>
      </c>
      <c r="E18" s="152">
        <v>10</v>
      </c>
      <c r="F18" s="152">
        <v>11</v>
      </c>
      <c r="G18" s="152">
        <v>4</v>
      </c>
      <c r="H18" s="152"/>
      <c r="I18" s="152">
        <v>100</v>
      </c>
      <c r="J18" s="153">
        <v>84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"/>
      <c r="B19" s="150"/>
      <c r="C19" s="150"/>
      <c r="D19" s="150"/>
      <c r="E19" s="150"/>
      <c r="F19" s="150"/>
      <c r="G19" s="150"/>
      <c r="H19" s="150"/>
      <c r="I19" s="150"/>
      <c r="J19" s="150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54" t="s">
        <v>32</v>
      </c>
      <c r="C20" s="152">
        <v>26</v>
      </c>
      <c r="D20" s="152">
        <v>23</v>
      </c>
      <c r="E20" s="152">
        <v>3</v>
      </c>
      <c r="F20" s="152">
        <v>12</v>
      </c>
      <c r="G20" s="152">
        <v>8</v>
      </c>
      <c r="H20" s="152"/>
      <c r="I20" s="152">
        <v>100</v>
      </c>
      <c r="J20" s="153">
        <v>65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 x14ac:dyDescent="0.25">
      <c r="A21" s="1"/>
      <c r="B21" s="150"/>
      <c r="C21" s="150"/>
      <c r="D21" s="150"/>
      <c r="E21" s="150"/>
      <c r="F21" s="150"/>
      <c r="G21" s="150"/>
      <c r="H21" s="150"/>
      <c r="I21" s="150"/>
      <c r="J21" s="150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5" customHeight="1" x14ac:dyDescent="0.25">
      <c r="A22" s="1"/>
      <c r="B22" s="160"/>
      <c r="C22" s="151">
        <f t="shared" ref="C22:H22" si="1">C16+C18+C20</f>
        <v>85</v>
      </c>
      <c r="D22" s="151">
        <f t="shared" si="1"/>
        <v>76</v>
      </c>
      <c r="E22" s="33">
        <f t="shared" si="1"/>
        <v>28</v>
      </c>
      <c r="F22" s="33">
        <f t="shared" si="1"/>
        <v>33</v>
      </c>
      <c r="G22" s="33">
        <f t="shared" si="1"/>
        <v>15</v>
      </c>
      <c r="H22" s="33">
        <f t="shared" si="1"/>
        <v>0</v>
      </c>
      <c r="I22" s="159">
        <f>(E22+F22+G22)*100/D22</f>
        <v>100</v>
      </c>
      <c r="J22" s="155">
        <f>(E22+F22)*100/D22</f>
        <v>80.263157894736835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25" customHeight="1" x14ac:dyDescent="0.25">
      <c r="A23" s="1"/>
      <c r="B23" s="150"/>
      <c r="C23" s="150"/>
      <c r="D23" s="150"/>
      <c r="E23" s="35">
        <f>E22/D22</f>
        <v>0.36842105263157893</v>
      </c>
      <c r="F23" s="35">
        <f>F22/D22</f>
        <v>0.43421052631578949</v>
      </c>
      <c r="G23" s="35">
        <f>G22/D22</f>
        <v>0.19736842105263158</v>
      </c>
      <c r="H23" s="35">
        <f>H22/D22</f>
        <v>0</v>
      </c>
      <c r="I23" s="150"/>
      <c r="J23" s="150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54" t="s">
        <v>45</v>
      </c>
      <c r="C24" s="152">
        <v>28</v>
      </c>
      <c r="D24" s="152">
        <v>24</v>
      </c>
      <c r="E24" s="152">
        <v>8</v>
      </c>
      <c r="F24" s="152">
        <v>10</v>
      </c>
      <c r="G24" s="152">
        <v>6</v>
      </c>
      <c r="H24" s="152"/>
      <c r="I24" s="152">
        <v>100</v>
      </c>
      <c r="J24" s="153">
        <v>75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50"/>
      <c r="C25" s="150"/>
      <c r="D25" s="150"/>
      <c r="E25" s="150"/>
      <c r="F25" s="150"/>
      <c r="G25" s="150"/>
      <c r="H25" s="150"/>
      <c r="I25" s="150"/>
      <c r="J25" s="15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54" t="s">
        <v>46</v>
      </c>
      <c r="C26" s="152">
        <v>28</v>
      </c>
      <c r="D26" s="152">
        <v>26</v>
      </c>
      <c r="E26" s="152">
        <v>6</v>
      </c>
      <c r="F26" s="152">
        <v>14</v>
      </c>
      <c r="G26" s="152">
        <v>6</v>
      </c>
      <c r="H26" s="152"/>
      <c r="I26" s="152">
        <v>100</v>
      </c>
      <c r="J26" s="153">
        <v>77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50"/>
      <c r="C27" s="150"/>
      <c r="D27" s="150"/>
      <c r="E27" s="150"/>
      <c r="F27" s="150"/>
      <c r="G27" s="150"/>
      <c r="H27" s="150"/>
      <c r="I27" s="150"/>
      <c r="J27" s="15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54" t="s">
        <v>47</v>
      </c>
      <c r="C28" s="152">
        <v>25</v>
      </c>
      <c r="D28" s="152">
        <v>22</v>
      </c>
      <c r="E28" s="152">
        <v>4</v>
      </c>
      <c r="F28" s="152">
        <v>9</v>
      </c>
      <c r="G28" s="152">
        <v>9</v>
      </c>
      <c r="H28" s="152"/>
      <c r="I28" s="152">
        <v>100</v>
      </c>
      <c r="J28" s="153">
        <v>59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50"/>
      <c r="C29" s="150"/>
      <c r="D29" s="150"/>
      <c r="E29" s="150"/>
      <c r="F29" s="150"/>
      <c r="G29" s="150"/>
      <c r="H29" s="150"/>
      <c r="I29" s="150"/>
      <c r="J29" s="15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5" customHeight="1" x14ac:dyDescent="0.25">
      <c r="A30" s="1"/>
      <c r="B30" s="159"/>
      <c r="C30" s="159">
        <f t="shared" ref="C30:H30" si="2">C24+C26+C28</f>
        <v>81</v>
      </c>
      <c r="D30" s="159">
        <f t="shared" si="2"/>
        <v>72</v>
      </c>
      <c r="E30" s="33">
        <f t="shared" si="2"/>
        <v>18</v>
      </c>
      <c r="F30" s="33">
        <f t="shared" si="2"/>
        <v>33</v>
      </c>
      <c r="G30" s="33">
        <f t="shared" si="2"/>
        <v>21</v>
      </c>
      <c r="H30" s="33">
        <f t="shared" si="2"/>
        <v>0</v>
      </c>
      <c r="I30" s="159">
        <v>100</v>
      </c>
      <c r="J30" s="155">
        <f>(E30+F30)*100/D30</f>
        <v>70.833333333333329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25" customHeight="1" x14ac:dyDescent="0.25">
      <c r="A31" s="1"/>
      <c r="B31" s="150"/>
      <c r="C31" s="150"/>
      <c r="D31" s="150"/>
      <c r="E31" s="35">
        <f>E30/D30</f>
        <v>0.25</v>
      </c>
      <c r="F31" s="35">
        <f>F30/D30</f>
        <v>0.45833333333333331</v>
      </c>
      <c r="G31" s="35">
        <f>G30/D30</f>
        <v>0.29166666666666669</v>
      </c>
      <c r="H31" s="35">
        <f>H30/D30</f>
        <v>0</v>
      </c>
      <c r="I31" s="150"/>
      <c r="J31" s="15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25" x14ac:dyDescent="0.35">
      <c r="A34" s="1"/>
      <c r="B34" s="1"/>
      <c r="C34" s="204" t="s">
        <v>57</v>
      </c>
      <c r="D34" s="168"/>
      <c r="E34" s="16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93.75" x14ac:dyDescent="0.3">
      <c r="A35" s="1"/>
      <c r="B35" s="38"/>
      <c r="C35" s="119" t="s">
        <v>4</v>
      </c>
      <c r="D35" s="119" t="s">
        <v>122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 x14ac:dyDescent="0.3">
      <c r="A36" s="1"/>
      <c r="B36" s="120" t="s">
        <v>5</v>
      </c>
      <c r="C36" s="127">
        <v>21</v>
      </c>
      <c r="D36" s="1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.75" x14ac:dyDescent="0.3">
      <c r="A37" s="1"/>
      <c r="B37" s="120" t="s">
        <v>48</v>
      </c>
      <c r="C37" s="127">
        <v>52</v>
      </c>
      <c r="D37" s="1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8.75" x14ac:dyDescent="0.3">
      <c r="A38" s="1"/>
      <c r="B38" s="120" t="s">
        <v>49</v>
      </c>
      <c r="C38" s="127">
        <v>27</v>
      </c>
      <c r="D38" s="1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8.75" x14ac:dyDescent="0.3">
      <c r="A39" s="1"/>
      <c r="B39" s="120" t="s">
        <v>50</v>
      </c>
      <c r="C39" s="40"/>
      <c r="D39" s="1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3.25" customHeight="1" x14ac:dyDescent="0.35">
      <c r="A41" s="1"/>
      <c r="B41" s="1"/>
      <c r="C41" s="204" t="s">
        <v>112</v>
      </c>
      <c r="D41" s="16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94.5" customHeight="1" x14ac:dyDescent="0.3">
      <c r="A43" s="1"/>
      <c r="B43" s="128"/>
      <c r="C43" s="3" t="s">
        <v>113</v>
      </c>
      <c r="D43" s="3" t="s">
        <v>114</v>
      </c>
      <c r="E43" s="119" t="s">
        <v>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 x14ac:dyDescent="0.3">
      <c r="A44" s="1"/>
      <c r="B44" s="38" t="s">
        <v>5</v>
      </c>
      <c r="C44" s="129">
        <v>43</v>
      </c>
      <c r="D44" s="129">
        <v>40</v>
      </c>
      <c r="E44" s="127">
        <v>37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5" customHeight="1" x14ac:dyDescent="0.3">
      <c r="A45" s="1"/>
      <c r="B45" s="130" t="s">
        <v>48</v>
      </c>
      <c r="C45" s="40">
        <v>50</v>
      </c>
      <c r="D45" s="40">
        <v>44</v>
      </c>
      <c r="E45" s="127">
        <v>43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5" customHeight="1" x14ac:dyDescent="0.3">
      <c r="A46" s="1"/>
      <c r="B46" s="38" t="s">
        <v>49</v>
      </c>
      <c r="C46" s="131">
        <v>7</v>
      </c>
      <c r="D46" s="131">
        <v>16</v>
      </c>
      <c r="E46" s="127">
        <v>20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5" customHeight="1" x14ac:dyDescent="0.3">
      <c r="A47" s="1"/>
      <c r="B47" s="120" t="s">
        <v>50</v>
      </c>
      <c r="C47" s="38"/>
      <c r="D47" s="38"/>
      <c r="E47" s="4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3.25" customHeight="1" x14ac:dyDescent="0.35">
      <c r="A49" s="1"/>
      <c r="B49" s="1"/>
      <c r="C49" s="204" t="s">
        <v>115</v>
      </c>
      <c r="D49" s="16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94.5" customHeight="1" x14ac:dyDescent="0.3">
      <c r="A51" s="1"/>
      <c r="B51" s="128"/>
      <c r="C51" s="124" t="s">
        <v>116</v>
      </c>
      <c r="D51" s="124" t="s">
        <v>117</v>
      </c>
      <c r="E51" s="3" t="s">
        <v>113</v>
      </c>
      <c r="F51" s="3" t="s">
        <v>114</v>
      </c>
      <c r="G51" s="119" t="s">
        <v>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5" customHeight="1" x14ac:dyDescent="0.3">
      <c r="A52" s="1"/>
      <c r="B52" s="2" t="s">
        <v>5</v>
      </c>
      <c r="C52" s="40">
        <v>14</v>
      </c>
      <c r="D52" s="40">
        <v>23</v>
      </c>
      <c r="E52" s="129">
        <v>36</v>
      </c>
      <c r="F52" s="129">
        <v>33</v>
      </c>
      <c r="G52" s="127">
        <v>25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5" customHeight="1" x14ac:dyDescent="0.3">
      <c r="A53" s="1"/>
      <c r="B53" s="2" t="s">
        <v>48</v>
      </c>
      <c r="C53" s="40">
        <v>48</v>
      </c>
      <c r="D53" s="40">
        <v>38</v>
      </c>
      <c r="E53" s="40">
        <v>41</v>
      </c>
      <c r="F53" s="40">
        <v>41</v>
      </c>
      <c r="G53" s="127">
        <v>46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5" customHeight="1" x14ac:dyDescent="0.3">
      <c r="A54" s="1"/>
      <c r="B54" s="2" t="s">
        <v>49</v>
      </c>
      <c r="C54" s="40">
        <v>38</v>
      </c>
      <c r="D54" s="40">
        <v>39</v>
      </c>
      <c r="E54" s="131">
        <v>23</v>
      </c>
      <c r="F54" s="131">
        <v>26</v>
      </c>
      <c r="G54" s="127">
        <v>29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5" customHeight="1" x14ac:dyDescent="0.3">
      <c r="A55" s="1"/>
      <c r="B55" s="120" t="s">
        <v>50</v>
      </c>
      <c r="C55" s="42"/>
      <c r="D55" s="42"/>
      <c r="E55" s="38"/>
      <c r="F55" s="38"/>
      <c r="G55" s="4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</sheetData>
  <mergeCells count="110">
    <mergeCell ref="E5:E7"/>
    <mergeCell ref="E4:H4"/>
    <mergeCell ref="F8:F9"/>
    <mergeCell ref="F5:F7"/>
    <mergeCell ref="I5:I7"/>
    <mergeCell ref="I8:I9"/>
    <mergeCell ref="H5:H7"/>
    <mergeCell ref="G5:G7"/>
    <mergeCell ref="F10:F11"/>
    <mergeCell ref="E16:E17"/>
    <mergeCell ref="E26:E27"/>
    <mergeCell ref="F18:F19"/>
    <mergeCell ref="E18:E19"/>
    <mergeCell ref="G16:G17"/>
    <mergeCell ref="F16:F17"/>
    <mergeCell ref="G18:G19"/>
    <mergeCell ref="F26:F27"/>
    <mergeCell ref="G26:G27"/>
    <mergeCell ref="J8:J9"/>
    <mergeCell ref="J16:J17"/>
    <mergeCell ref="J14:J15"/>
    <mergeCell ref="J18:J19"/>
    <mergeCell ref="J24:J25"/>
    <mergeCell ref="J26:J27"/>
    <mergeCell ref="J28:J29"/>
    <mergeCell ref="J30:J31"/>
    <mergeCell ref="H8:H9"/>
    <mergeCell ref="H10:H11"/>
    <mergeCell ref="H16:H17"/>
    <mergeCell ref="H18:H19"/>
    <mergeCell ref="I18:I19"/>
    <mergeCell ref="I26:I27"/>
    <mergeCell ref="I28:I29"/>
    <mergeCell ref="I30:I31"/>
    <mergeCell ref="I22:I23"/>
    <mergeCell ref="I20:I21"/>
    <mergeCell ref="I24:I25"/>
    <mergeCell ref="I10:I11"/>
    <mergeCell ref="I14:I15"/>
    <mergeCell ref="I16:I17"/>
    <mergeCell ref="I12:I13"/>
    <mergeCell ref="J20:J21"/>
    <mergeCell ref="H20:H21"/>
    <mergeCell ref="H26:H27"/>
    <mergeCell ref="H28:H29"/>
    <mergeCell ref="G24:G25"/>
    <mergeCell ref="F24:F25"/>
    <mergeCell ref="J22:J23"/>
    <mergeCell ref="C24:C25"/>
    <mergeCell ref="D24:D25"/>
    <mergeCell ref="E20:E21"/>
    <mergeCell ref="H24:H25"/>
    <mergeCell ref="E24:E25"/>
    <mergeCell ref="C49:D49"/>
    <mergeCell ref="C41:D41"/>
    <mergeCell ref="C30:C31"/>
    <mergeCell ref="C20:C21"/>
    <mergeCell ref="F28:F29"/>
    <mergeCell ref="G28:G29"/>
    <mergeCell ref="C28:C29"/>
    <mergeCell ref="E28:E29"/>
    <mergeCell ref="F20:F21"/>
    <mergeCell ref="G20:G21"/>
    <mergeCell ref="C34:E34"/>
    <mergeCell ref="C26:C27"/>
    <mergeCell ref="D26:D27"/>
    <mergeCell ref="B14:B15"/>
    <mergeCell ref="B22:B23"/>
    <mergeCell ref="B24:B25"/>
    <mergeCell ref="B20:B21"/>
    <mergeCell ref="B18:B19"/>
    <mergeCell ref="D22:D23"/>
    <mergeCell ref="C22:C23"/>
    <mergeCell ref="C14:C15"/>
    <mergeCell ref="D16:D17"/>
    <mergeCell ref="D14:D15"/>
    <mergeCell ref="B26:B27"/>
    <mergeCell ref="D28:D29"/>
    <mergeCell ref="D30:D31"/>
    <mergeCell ref="B28:B29"/>
    <mergeCell ref="C16:C17"/>
    <mergeCell ref="C18:C19"/>
    <mergeCell ref="D18:D19"/>
    <mergeCell ref="D20:D21"/>
    <mergeCell ref="B16:B17"/>
    <mergeCell ref="B30:B31"/>
    <mergeCell ref="E12:E13"/>
    <mergeCell ref="F12:F13"/>
    <mergeCell ref="H12:H13"/>
    <mergeCell ref="D12:D13"/>
    <mergeCell ref="D10:D11"/>
    <mergeCell ref="B4:B7"/>
    <mergeCell ref="C4:D4"/>
    <mergeCell ref="B2:J2"/>
    <mergeCell ref="C5:D5"/>
    <mergeCell ref="C6:C7"/>
    <mergeCell ref="B8:B9"/>
    <mergeCell ref="D8:D9"/>
    <mergeCell ref="C8:C9"/>
    <mergeCell ref="E8:E9"/>
    <mergeCell ref="E10:E11"/>
    <mergeCell ref="G8:G9"/>
    <mergeCell ref="G10:G11"/>
    <mergeCell ref="C10:C11"/>
    <mergeCell ref="B10:B11"/>
    <mergeCell ref="C12:C13"/>
    <mergeCell ref="G12:G13"/>
    <mergeCell ref="B12:B13"/>
    <mergeCell ref="J12:J13"/>
    <mergeCell ref="J10:J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sqref="A1:J32"/>
    </sheetView>
  </sheetViews>
  <sheetFormatPr defaultColWidth="14.42578125" defaultRowHeight="15" customHeight="1" x14ac:dyDescent="0.25"/>
  <cols>
    <col min="1" max="1" width="8.28515625" customWidth="1"/>
    <col min="2" max="2" width="8.5703125" customWidth="1"/>
    <col min="3" max="3" width="9.5703125" customWidth="1"/>
    <col min="4" max="4" width="9.28515625" customWidth="1"/>
    <col min="5" max="5" width="10.140625" customWidth="1"/>
    <col min="6" max="6" width="9.28515625" customWidth="1"/>
    <col min="7" max="7" width="8.140625" customWidth="1"/>
    <col min="8" max="8" width="10" customWidth="1"/>
    <col min="9" max="9" width="10.42578125" customWidth="1"/>
    <col min="10" max="19" width="3.42578125" customWidth="1"/>
    <col min="20" max="26" width="12.57031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8.75" customHeight="1" x14ac:dyDescent="0.3">
      <c r="A2" s="167" t="s">
        <v>124</v>
      </c>
      <c r="B2" s="168"/>
      <c r="C2" s="168"/>
      <c r="D2" s="168"/>
      <c r="E2" s="168"/>
      <c r="F2" s="168"/>
      <c r="G2" s="168"/>
      <c r="H2" s="168"/>
      <c r="I2" s="16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 x14ac:dyDescent="0.25">
      <c r="A4" s="164" t="s">
        <v>3</v>
      </c>
      <c r="B4" s="202" t="s">
        <v>33</v>
      </c>
      <c r="C4" s="166"/>
      <c r="D4" s="169" t="s">
        <v>34</v>
      </c>
      <c r="E4" s="170"/>
      <c r="F4" s="170"/>
      <c r="G4" s="171"/>
      <c r="H4" s="24" t="s">
        <v>35</v>
      </c>
      <c r="I4" s="24" t="s">
        <v>35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 customHeight="1" x14ac:dyDescent="0.25">
      <c r="A5" s="149"/>
      <c r="B5" s="203" t="s">
        <v>102</v>
      </c>
      <c r="C5" s="157"/>
      <c r="D5" s="164" t="s">
        <v>36</v>
      </c>
      <c r="E5" s="164" t="s">
        <v>37</v>
      </c>
      <c r="F5" s="164" t="s">
        <v>38</v>
      </c>
      <c r="G5" s="164" t="s">
        <v>39</v>
      </c>
      <c r="H5" s="224" t="s">
        <v>40</v>
      </c>
      <c r="I5" s="25" t="s">
        <v>41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 customHeight="1" x14ac:dyDescent="0.25">
      <c r="A6" s="149"/>
      <c r="B6" s="163" t="s">
        <v>42</v>
      </c>
      <c r="C6" s="99" t="s">
        <v>43</v>
      </c>
      <c r="D6" s="149"/>
      <c r="E6" s="149"/>
      <c r="F6" s="149"/>
      <c r="G6" s="149"/>
      <c r="H6" s="149"/>
      <c r="I6" s="27" t="s">
        <v>44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x14ac:dyDescent="0.25">
      <c r="A7" s="150"/>
      <c r="B7" s="150"/>
      <c r="C7" s="100" t="s">
        <v>103</v>
      </c>
      <c r="D7" s="150"/>
      <c r="E7" s="150"/>
      <c r="F7" s="150"/>
      <c r="G7" s="150"/>
      <c r="H7" s="150"/>
      <c r="I7" s="125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54" t="s">
        <v>27</v>
      </c>
      <c r="B8" s="152">
        <v>34</v>
      </c>
      <c r="C8" s="152">
        <v>30</v>
      </c>
      <c r="D8" s="152">
        <v>4</v>
      </c>
      <c r="E8" s="152">
        <v>16</v>
      </c>
      <c r="F8" s="152">
        <v>10</v>
      </c>
      <c r="G8" s="152"/>
      <c r="H8" s="152">
        <v>100</v>
      </c>
      <c r="I8" s="152">
        <v>66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54" t="s">
        <v>28</v>
      </c>
      <c r="B10" s="152">
        <v>36</v>
      </c>
      <c r="C10" s="152">
        <v>34</v>
      </c>
      <c r="D10" s="152">
        <v>14</v>
      </c>
      <c r="E10" s="152">
        <v>14</v>
      </c>
      <c r="F10" s="152">
        <v>6</v>
      </c>
      <c r="G10" s="152"/>
      <c r="H10" s="152">
        <v>100</v>
      </c>
      <c r="I10" s="153">
        <v>82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54" t="s">
        <v>29</v>
      </c>
      <c r="B12" s="152">
        <v>35</v>
      </c>
      <c r="C12" s="152">
        <v>31</v>
      </c>
      <c r="D12" s="152">
        <v>10</v>
      </c>
      <c r="E12" s="152">
        <v>15</v>
      </c>
      <c r="F12" s="152">
        <v>6</v>
      </c>
      <c r="G12" s="152"/>
      <c r="H12" s="152">
        <v>100</v>
      </c>
      <c r="I12" s="153">
        <v>80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customHeight="1" x14ac:dyDescent="0.25">
      <c r="A13" s="150"/>
      <c r="B13" s="150"/>
      <c r="C13" s="150"/>
      <c r="D13" s="150"/>
      <c r="E13" s="150"/>
      <c r="F13" s="150"/>
      <c r="G13" s="150"/>
      <c r="H13" s="150"/>
      <c r="I13" s="150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 x14ac:dyDescent="0.25">
      <c r="A14" s="154"/>
      <c r="B14" s="159">
        <f t="shared" ref="B14:G14" si="0">B8+B10+B12</f>
        <v>105</v>
      </c>
      <c r="C14" s="159">
        <f t="shared" si="0"/>
        <v>95</v>
      </c>
      <c r="D14" s="33">
        <f t="shared" si="0"/>
        <v>28</v>
      </c>
      <c r="E14" s="33">
        <f t="shared" si="0"/>
        <v>45</v>
      </c>
      <c r="F14" s="33">
        <f t="shared" si="0"/>
        <v>22</v>
      </c>
      <c r="G14" s="33">
        <f t="shared" si="0"/>
        <v>0</v>
      </c>
      <c r="H14" s="159">
        <f>(D14+E14+F14)*100/C14</f>
        <v>100</v>
      </c>
      <c r="I14" s="155">
        <f>(D14+E14)*100/C14</f>
        <v>76.84210526315789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25" customHeight="1" x14ac:dyDescent="0.25">
      <c r="A15" s="150"/>
      <c r="B15" s="150"/>
      <c r="C15" s="150"/>
      <c r="D15" s="35">
        <f>D14/C14</f>
        <v>0.29473684210526313</v>
      </c>
      <c r="E15" s="35">
        <f>E14/C14</f>
        <v>0.47368421052631576</v>
      </c>
      <c r="F15" s="35">
        <f>F14/C14</f>
        <v>0.23157894736842105</v>
      </c>
      <c r="G15" s="35">
        <f>G14/C14</f>
        <v>0</v>
      </c>
      <c r="H15" s="150"/>
      <c r="I15" s="150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54" t="s">
        <v>30</v>
      </c>
      <c r="B16" s="152">
        <v>32</v>
      </c>
      <c r="C16" s="152">
        <v>31</v>
      </c>
      <c r="D16" s="152">
        <v>15</v>
      </c>
      <c r="E16" s="152">
        <v>13</v>
      </c>
      <c r="F16" s="152">
        <v>3</v>
      </c>
      <c r="G16" s="152"/>
      <c r="H16" s="152">
        <v>100</v>
      </c>
      <c r="I16" s="153">
        <v>90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25">
      <c r="A17" s="150"/>
      <c r="B17" s="150"/>
      <c r="C17" s="150"/>
      <c r="D17" s="150"/>
      <c r="E17" s="150"/>
      <c r="F17" s="150"/>
      <c r="G17" s="150"/>
      <c r="H17" s="150"/>
      <c r="I17" s="150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54" t="s">
        <v>31</v>
      </c>
      <c r="B18" s="152">
        <v>27</v>
      </c>
      <c r="C18" s="152">
        <v>22</v>
      </c>
      <c r="D18" s="152">
        <v>9</v>
      </c>
      <c r="E18" s="152">
        <v>9</v>
      </c>
      <c r="F18" s="152">
        <v>4</v>
      </c>
      <c r="G18" s="152"/>
      <c r="H18" s="152">
        <v>100</v>
      </c>
      <c r="I18" s="153">
        <v>82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25">
      <c r="A19" s="150"/>
      <c r="B19" s="150"/>
      <c r="C19" s="150"/>
      <c r="D19" s="150"/>
      <c r="E19" s="150"/>
      <c r="F19" s="150"/>
      <c r="G19" s="150"/>
      <c r="H19" s="150"/>
      <c r="I19" s="150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25">
      <c r="A20" s="154" t="s">
        <v>32</v>
      </c>
      <c r="B20" s="152">
        <v>26</v>
      </c>
      <c r="C20" s="152">
        <v>22</v>
      </c>
      <c r="D20" s="152">
        <v>4</v>
      </c>
      <c r="E20" s="152">
        <v>10</v>
      </c>
      <c r="F20" s="152">
        <v>8</v>
      </c>
      <c r="G20" s="152"/>
      <c r="H20" s="152">
        <v>100</v>
      </c>
      <c r="I20" s="153">
        <v>63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 x14ac:dyDescent="0.25">
      <c r="A21" s="150"/>
      <c r="B21" s="150"/>
      <c r="C21" s="150"/>
      <c r="D21" s="150"/>
      <c r="E21" s="150"/>
      <c r="F21" s="150"/>
      <c r="G21" s="150"/>
      <c r="H21" s="150"/>
      <c r="I21" s="150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25">
      <c r="A22" s="160"/>
      <c r="B22" s="151">
        <f t="shared" ref="B22:G22" si="1">B16+B18+B20</f>
        <v>85</v>
      </c>
      <c r="C22" s="151">
        <f t="shared" si="1"/>
        <v>75</v>
      </c>
      <c r="D22" s="33">
        <f t="shared" si="1"/>
        <v>28</v>
      </c>
      <c r="E22" s="33">
        <f t="shared" si="1"/>
        <v>32</v>
      </c>
      <c r="F22" s="33">
        <f t="shared" si="1"/>
        <v>15</v>
      </c>
      <c r="G22" s="33">
        <f t="shared" si="1"/>
        <v>0</v>
      </c>
      <c r="H22" s="155">
        <f>(D22+E22+F22)*100/C22</f>
        <v>100</v>
      </c>
      <c r="I22" s="155">
        <f>(D22+E22)*100/C22</f>
        <v>80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0.25" customHeight="1" x14ac:dyDescent="0.25">
      <c r="A23" s="150"/>
      <c r="B23" s="150"/>
      <c r="C23" s="150"/>
      <c r="D23" s="35">
        <f>D22/C22</f>
        <v>0.37333333333333335</v>
      </c>
      <c r="E23" s="35">
        <f>E22/C22</f>
        <v>0.42666666666666669</v>
      </c>
      <c r="F23" s="35">
        <f>F22/C22</f>
        <v>0.2</v>
      </c>
      <c r="G23" s="35">
        <f>G22/C22</f>
        <v>0</v>
      </c>
      <c r="H23" s="150"/>
      <c r="I23" s="150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54" t="s">
        <v>45</v>
      </c>
      <c r="B24" s="152">
        <v>28</v>
      </c>
      <c r="C24" s="152">
        <v>24</v>
      </c>
      <c r="D24" s="152">
        <v>6</v>
      </c>
      <c r="E24" s="152">
        <v>12</v>
      </c>
      <c r="F24" s="152">
        <v>6</v>
      </c>
      <c r="G24" s="152"/>
      <c r="H24" s="152">
        <v>100</v>
      </c>
      <c r="I24" s="153">
        <v>75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54" t="s">
        <v>46</v>
      </c>
      <c r="B26" s="152">
        <v>28</v>
      </c>
      <c r="C26" s="152">
        <v>21</v>
      </c>
      <c r="D26" s="152">
        <v>12</v>
      </c>
      <c r="E26" s="152">
        <v>8</v>
      </c>
      <c r="F26" s="152">
        <v>1</v>
      </c>
      <c r="G26" s="152"/>
      <c r="H26" s="152">
        <v>100</v>
      </c>
      <c r="I26" s="153">
        <v>95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54" t="s">
        <v>47</v>
      </c>
      <c r="B28" s="152">
        <v>25</v>
      </c>
      <c r="C28" s="152">
        <v>20</v>
      </c>
      <c r="D28" s="152">
        <v>8</v>
      </c>
      <c r="E28" s="152">
        <v>4</v>
      </c>
      <c r="F28" s="152">
        <v>8</v>
      </c>
      <c r="G28" s="152"/>
      <c r="H28" s="152">
        <v>100</v>
      </c>
      <c r="I28" s="153">
        <v>60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25">
      <c r="A30" s="159"/>
      <c r="B30" s="159">
        <f t="shared" ref="B30:G30" si="2">B24+B26+B28</f>
        <v>81</v>
      </c>
      <c r="C30" s="159">
        <f t="shared" si="2"/>
        <v>65</v>
      </c>
      <c r="D30" s="33">
        <f t="shared" si="2"/>
        <v>26</v>
      </c>
      <c r="E30" s="33">
        <f t="shared" si="2"/>
        <v>24</v>
      </c>
      <c r="F30" s="33">
        <f t="shared" si="2"/>
        <v>15</v>
      </c>
      <c r="G30" s="33">
        <f t="shared" si="2"/>
        <v>0</v>
      </c>
      <c r="H30" s="159">
        <f>(D30+E30+F30)*100/C30</f>
        <v>100</v>
      </c>
      <c r="I30" s="155">
        <f>(D30+E30)*100/C30</f>
        <v>76.92307692307692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0.25" customHeight="1" x14ac:dyDescent="0.25">
      <c r="A31" s="150"/>
      <c r="B31" s="150"/>
      <c r="C31" s="150"/>
      <c r="D31" s="35">
        <f>D30/C30</f>
        <v>0.4</v>
      </c>
      <c r="E31" s="35">
        <f>E30/C30</f>
        <v>0.36923076923076925</v>
      </c>
      <c r="F31" s="35">
        <f>F30/C30</f>
        <v>0.23076923076923078</v>
      </c>
      <c r="G31" s="35">
        <f>G30/C30</f>
        <v>0</v>
      </c>
      <c r="H31" s="150"/>
      <c r="I31" s="150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3.25" x14ac:dyDescent="0.35">
      <c r="A37" s="1"/>
      <c r="B37" s="1"/>
      <c r="C37" s="204" t="s">
        <v>57</v>
      </c>
      <c r="D37" s="168"/>
      <c r="E37" s="16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93.75" x14ac:dyDescent="0.3">
      <c r="A38" s="1"/>
      <c r="B38" s="38"/>
      <c r="C38" s="119" t="s">
        <v>4</v>
      </c>
      <c r="D38" s="119" t="s">
        <v>122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x14ac:dyDescent="0.3">
      <c r="A39" s="1"/>
      <c r="B39" s="120" t="s">
        <v>5</v>
      </c>
      <c r="C39" s="127">
        <v>29</v>
      </c>
      <c r="D39" s="1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x14ac:dyDescent="0.3">
      <c r="A40" s="1"/>
      <c r="B40" s="120" t="s">
        <v>48</v>
      </c>
      <c r="C40" s="127">
        <v>47</v>
      </c>
      <c r="D40" s="1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x14ac:dyDescent="0.3">
      <c r="A41" s="1"/>
      <c r="B41" s="120" t="s">
        <v>49</v>
      </c>
      <c r="C41" s="127">
        <v>23</v>
      </c>
      <c r="D41" s="1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x14ac:dyDescent="0.3">
      <c r="A42" s="1"/>
      <c r="B42" s="120" t="s">
        <v>50</v>
      </c>
      <c r="C42" s="40"/>
      <c r="D42" s="1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7" customHeight="1" x14ac:dyDescent="0.35">
      <c r="A45" s="1"/>
      <c r="B45" s="204" t="s">
        <v>112</v>
      </c>
      <c r="C45" s="168"/>
      <c r="D45" s="168"/>
      <c r="E45" s="16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96" customHeight="1" x14ac:dyDescent="0.3">
      <c r="A47" s="1"/>
      <c r="B47" s="2"/>
      <c r="C47" s="3" t="s">
        <v>113</v>
      </c>
      <c r="D47" s="3" t="s">
        <v>114</v>
      </c>
      <c r="E47" s="119" t="s">
        <v>4</v>
      </c>
      <c r="F47" s="1"/>
      <c r="G47" s="1"/>
      <c r="H47" s="1"/>
      <c r="I47" s="1"/>
      <c r="J47" s="132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3">
      <c r="A48" s="1"/>
      <c r="B48" s="120" t="s">
        <v>5</v>
      </c>
      <c r="C48" s="40">
        <v>49</v>
      </c>
      <c r="D48" s="129">
        <v>36</v>
      </c>
      <c r="E48" s="127">
        <v>37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3">
      <c r="A49" s="1"/>
      <c r="B49" s="120" t="s">
        <v>48</v>
      </c>
      <c r="C49" s="40">
        <v>41</v>
      </c>
      <c r="D49" s="40">
        <v>48</v>
      </c>
      <c r="E49" s="127">
        <v>43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3">
      <c r="A50" s="1"/>
      <c r="B50" s="120" t="s">
        <v>49</v>
      </c>
      <c r="C50" s="40">
        <v>10</v>
      </c>
      <c r="D50" s="131">
        <v>16</v>
      </c>
      <c r="E50" s="127">
        <v>20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3">
      <c r="A51" s="1"/>
      <c r="B51" s="120" t="s">
        <v>50</v>
      </c>
      <c r="C51" s="133"/>
      <c r="D51" s="38"/>
      <c r="E51" s="4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 x14ac:dyDescent="0.3">
      <c r="A52" s="1"/>
      <c r="B52" s="134"/>
      <c r="C52" s="11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3.25" customHeight="1" x14ac:dyDescent="0.35">
      <c r="A53" s="1"/>
      <c r="B53" s="204" t="s">
        <v>115</v>
      </c>
      <c r="C53" s="168"/>
      <c r="D53" s="168"/>
      <c r="E53" s="16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94.5" customHeight="1" x14ac:dyDescent="0.3">
      <c r="A55" s="1"/>
      <c r="B55" s="2"/>
      <c r="C55" s="3" t="s">
        <v>116</v>
      </c>
      <c r="D55" s="135" t="s">
        <v>117</v>
      </c>
      <c r="E55" s="3" t="s">
        <v>113</v>
      </c>
      <c r="F55" s="3" t="s">
        <v>114</v>
      </c>
      <c r="G55" s="119" t="s">
        <v>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3">
      <c r="A56" s="1"/>
      <c r="B56" s="4" t="s">
        <v>5</v>
      </c>
      <c r="C56" s="43">
        <v>46</v>
      </c>
      <c r="D56" s="40">
        <v>26</v>
      </c>
      <c r="E56" s="40">
        <v>31</v>
      </c>
      <c r="F56" s="129">
        <v>37</v>
      </c>
      <c r="G56" s="127">
        <v>40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3">
      <c r="A57" s="1"/>
      <c r="B57" s="4" t="s">
        <v>48</v>
      </c>
      <c r="C57" s="41">
        <v>35</v>
      </c>
      <c r="D57" s="40">
        <v>54</v>
      </c>
      <c r="E57" s="40">
        <v>51</v>
      </c>
      <c r="F57" s="40">
        <v>37</v>
      </c>
      <c r="G57" s="127">
        <v>37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3">
      <c r="A58" s="1"/>
      <c r="B58" s="4" t="s">
        <v>49</v>
      </c>
      <c r="C58" s="41">
        <v>19</v>
      </c>
      <c r="D58" s="40">
        <v>20</v>
      </c>
      <c r="E58" s="40">
        <v>18</v>
      </c>
      <c r="F58" s="131">
        <v>25</v>
      </c>
      <c r="G58" s="127">
        <v>23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3">
      <c r="A59" s="1"/>
      <c r="B59" s="4" t="s">
        <v>50</v>
      </c>
      <c r="C59" s="41"/>
      <c r="D59" s="133"/>
      <c r="E59" s="40">
        <v>1</v>
      </c>
      <c r="F59" s="36">
        <v>1</v>
      </c>
      <c r="G59" s="4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110">
    <mergeCell ref="F12:F13"/>
    <mergeCell ref="B45:E45"/>
    <mergeCell ref="B53:E53"/>
    <mergeCell ref="B4:C4"/>
    <mergeCell ref="B5:C5"/>
    <mergeCell ref="A12:A13"/>
    <mergeCell ref="B12:B13"/>
    <mergeCell ref="G12:G13"/>
    <mergeCell ref="C14:C15"/>
    <mergeCell ref="D12:D13"/>
    <mergeCell ref="C12:C13"/>
    <mergeCell ref="A14:A15"/>
    <mergeCell ref="A18:A19"/>
    <mergeCell ref="A16:A17"/>
    <mergeCell ref="B16:B17"/>
    <mergeCell ref="B20:B21"/>
    <mergeCell ref="A20:A21"/>
    <mergeCell ref="B6:B7"/>
    <mergeCell ref="B14:B15"/>
    <mergeCell ref="F26:F27"/>
    <mergeCell ref="G28:G29"/>
    <mergeCell ref="A30:A31"/>
    <mergeCell ref="C30:C31"/>
    <mergeCell ref="B30:B31"/>
    <mergeCell ref="A2:I2"/>
    <mergeCell ref="D4:G4"/>
    <mergeCell ref="D5:D7"/>
    <mergeCell ref="G5:G7"/>
    <mergeCell ref="E8:E9"/>
    <mergeCell ref="I26:I27"/>
    <mergeCell ref="H26:H27"/>
    <mergeCell ref="H18:H19"/>
    <mergeCell ref="I16:I17"/>
    <mergeCell ref="G16:G17"/>
    <mergeCell ref="H24:H25"/>
    <mergeCell ref="I24:I25"/>
    <mergeCell ref="G24:G25"/>
    <mergeCell ref="H20:H21"/>
    <mergeCell ref="G26:G27"/>
    <mergeCell ref="F24:F25"/>
    <mergeCell ref="G18:G19"/>
    <mergeCell ref="G20:G21"/>
    <mergeCell ref="C26:C27"/>
    <mergeCell ref="E16:E17"/>
    <mergeCell ref="E20:E21"/>
    <mergeCell ref="C16:C17"/>
    <mergeCell ref="D16:D17"/>
    <mergeCell ref="I22:I23"/>
    <mergeCell ref="H8:H9"/>
    <mergeCell ref="I8:I9"/>
    <mergeCell ref="I10:I11"/>
    <mergeCell ref="I12:I13"/>
    <mergeCell ref="H5:H7"/>
    <mergeCell ref="H12:H13"/>
    <mergeCell ref="A4:A7"/>
    <mergeCell ref="A8:A9"/>
    <mergeCell ref="B8:B9"/>
    <mergeCell ref="A10:A11"/>
    <mergeCell ref="B10:B11"/>
    <mergeCell ref="C8:C9"/>
    <mergeCell ref="D8:D9"/>
    <mergeCell ref="F5:F7"/>
    <mergeCell ref="E5:E7"/>
    <mergeCell ref="C10:C11"/>
    <mergeCell ref="D10:D11"/>
    <mergeCell ref="F8:F9"/>
    <mergeCell ref="G8:G9"/>
    <mergeCell ref="H10:H11"/>
    <mergeCell ref="G10:G11"/>
    <mergeCell ref="E10:E11"/>
    <mergeCell ref="E12:E13"/>
    <mergeCell ref="F10:F11"/>
    <mergeCell ref="C37:E37"/>
    <mergeCell ref="I18:I19"/>
    <mergeCell ref="I20:I21"/>
    <mergeCell ref="I14:I15"/>
    <mergeCell ref="H14:H15"/>
    <mergeCell ref="H16:H17"/>
    <mergeCell ref="H22:H23"/>
    <mergeCell ref="F18:F19"/>
    <mergeCell ref="F16:F17"/>
    <mergeCell ref="F28:F29"/>
    <mergeCell ref="F20:F21"/>
    <mergeCell ref="I28:I29"/>
    <mergeCell ref="I30:I31"/>
    <mergeCell ref="H30:H31"/>
    <mergeCell ref="H28:H29"/>
    <mergeCell ref="E18:E19"/>
    <mergeCell ref="D18:D19"/>
    <mergeCell ref="A28:A29"/>
    <mergeCell ref="A26:A27"/>
    <mergeCell ref="A24:A25"/>
    <mergeCell ref="A22:A23"/>
    <mergeCell ref="D26:D27"/>
    <mergeCell ref="D28:D29"/>
    <mergeCell ref="E26:E27"/>
    <mergeCell ref="E28:E29"/>
    <mergeCell ref="B26:B27"/>
    <mergeCell ref="B28:B29"/>
    <mergeCell ref="C28:C29"/>
    <mergeCell ref="E24:E25"/>
    <mergeCell ref="B18:B19"/>
    <mergeCell ref="C18:C19"/>
    <mergeCell ref="C20:C21"/>
    <mergeCell ref="C22:C23"/>
    <mergeCell ref="B22:B23"/>
    <mergeCell ref="D20:D21"/>
    <mergeCell ref="C24:C25"/>
    <mergeCell ref="B24:B25"/>
    <mergeCell ref="D24:D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A49" workbookViewId="0">
      <selection activeCell="K38" sqref="K38:X74"/>
    </sheetView>
  </sheetViews>
  <sheetFormatPr defaultColWidth="14.42578125" defaultRowHeight="15" customHeight="1" x14ac:dyDescent="0.25"/>
  <cols>
    <col min="1" max="1" width="3" customWidth="1"/>
    <col min="2" max="2" width="8.28515625" customWidth="1"/>
    <col min="3" max="3" width="8.5703125" customWidth="1"/>
    <col min="4" max="4" width="9.140625" customWidth="1"/>
    <col min="5" max="5" width="9" customWidth="1"/>
    <col min="6" max="6" width="8.85546875" customWidth="1"/>
    <col min="7" max="7" width="8.42578125" customWidth="1"/>
    <col min="8" max="8" width="8.28515625" customWidth="1"/>
    <col min="9" max="9" width="7.42578125" customWidth="1"/>
    <col min="10" max="10" width="8.5703125" customWidth="1"/>
    <col min="11" max="11" width="9.140625" customWidth="1"/>
    <col min="12" max="21" width="3.42578125" customWidth="1"/>
    <col min="22" max="26" width="12.5703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1.75" customHeight="1" x14ac:dyDescent="0.3">
      <c r="A2" s="1"/>
      <c r="B2" s="1"/>
      <c r="C2" s="167" t="s">
        <v>125</v>
      </c>
      <c r="D2" s="168"/>
      <c r="E2" s="168"/>
      <c r="F2" s="168"/>
      <c r="G2" s="168"/>
      <c r="H2" s="168"/>
      <c r="I2" s="168"/>
      <c r="J2" s="168"/>
      <c r="K2" s="168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customHeight="1" x14ac:dyDescent="0.25">
      <c r="A4" s="1"/>
      <c r="B4" s="1"/>
      <c r="C4" s="164" t="s">
        <v>3</v>
      </c>
      <c r="D4" s="202" t="s">
        <v>33</v>
      </c>
      <c r="E4" s="166"/>
      <c r="F4" s="169" t="s">
        <v>34</v>
      </c>
      <c r="G4" s="170"/>
      <c r="H4" s="170"/>
      <c r="I4" s="171"/>
      <c r="J4" s="24" t="s">
        <v>35</v>
      </c>
      <c r="K4" s="24" t="s">
        <v>35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customHeight="1" x14ac:dyDescent="0.25">
      <c r="A5" s="1"/>
      <c r="B5" s="1"/>
      <c r="C5" s="149"/>
      <c r="D5" s="203" t="s">
        <v>102</v>
      </c>
      <c r="E5" s="157"/>
      <c r="F5" s="164" t="s">
        <v>36</v>
      </c>
      <c r="G5" s="164" t="s">
        <v>37</v>
      </c>
      <c r="H5" s="164" t="s">
        <v>38</v>
      </c>
      <c r="I5" s="164" t="s">
        <v>39</v>
      </c>
      <c r="J5" s="224" t="s">
        <v>40</v>
      </c>
      <c r="K5" s="25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2.25" customHeight="1" x14ac:dyDescent="0.25">
      <c r="A6" s="1"/>
      <c r="B6" s="1"/>
      <c r="C6" s="149"/>
      <c r="D6" s="163" t="s">
        <v>42</v>
      </c>
      <c r="E6" s="99" t="s">
        <v>43</v>
      </c>
      <c r="F6" s="149"/>
      <c r="G6" s="149"/>
      <c r="H6" s="149"/>
      <c r="I6" s="149"/>
      <c r="J6" s="149"/>
      <c r="K6" s="27" t="s">
        <v>44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 x14ac:dyDescent="0.25">
      <c r="A7" s="1"/>
      <c r="B7" s="1"/>
      <c r="C7" s="150"/>
      <c r="D7" s="150"/>
      <c r="E7" s="100" t="s">
        <v>103</v>
      </c>
      <c r="F7" s="150"/>
      <c r="G7" s="150"/>
      <c r="H7" s="150"/>
      <c r="I7" s="150"/>
      <c r="J7" s="150"/>
      <c r="K7" s="125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54" t="s">
        <v>27</v>
      </c>
      <c r="D8" s="152">
        <v>34</v>
      </c>
      <c r="E8" s="152">
        <v>26</v>
      </c>
      <c r="F8" s="152">
        <v>6</v>
      </c>
      <c r="G8" s="152">
        <v>12</v>
      </c>
      <c r="H8" s="152">
        <v>8</v>
      </c>
      <c r="I8" s="152"/>
      <c r="J8" s="152">
        <v>100</v>
      </c>
      <c r="K8" s="152">
        <v>69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A9" s="1"/>
      <c r="B9" s="1"/>
      <c r="C9" s="150"/>
      <c r="D9" s="150"/>
      <c r="E9" s="150"/>
      <c r="F9" s="150"/>
      <c r="G9" s="150"/>
      <c r="H9" s="150"/>
      <c r="I9" s="150"/>
      <c r="J9" s="150"/>
      <c r="K9" s="15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54" t="s">
        <v>28</v>
      </c>
      <c r="D10" s="152">
        <v>36</v>
      </c>
      <c r="E10" s="152">
        <v>31</v>
      </c>
      <c r="F10" s="152">
        <v>14</v>
      </c>
      <c r="G10" s="152">
        <v>13</v>
      </c>
      <c r="H10" s="152">
        <v>4</v>
      </c>
      <c r="I10" s="152"/>
      <c r="J10" s="152">
        <v>100</v>
      </c>
      <c r="K10" s="153">
        <v>87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A11" s="1"/>
      <c r="B11" s="1"/>
      <c r="C11" s="150"/>
      <c r="D11" s="150"/>
      <c r="E11" s="150"/>
      <c r="F11" s="150"/>
      <c r="G11" s="150"/>
      <c r="H11" s="150"/>
      <c r="I11" s="150"/>
      <c r="J11" s="150"/>
      <c r="K11" s="150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54" t="s">
        <v>29</v>
      </c>
      <c r="D12" s="152">
        <v>35</v>
      </c>
      <c r="E12" s="152">
        <v>33</v>
      </c>
      <c r="F12" s="152">
        <v>12</v>
      </c>
      <c r="G12" s="152">
        <v>16</v>
      </c>
      <c r="H12" s="152">
        <v>5</v>
      </c>
      <c r="I12" s="152"/>
      <c r="J12" s="152">
        <v>100</v>
      </c>
      <c r="K12" s="153">
        <v>84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25">
      <c r="A13" s="1"/>
      <c r="B13" s="1"/>
      <c r="C13" s="150"/>
      <c r="D13" s="150"/>
      <c r="E13" s="150"/>
      <c r="F13" s="150"/>
      <c r="G13" s="150"/>
      <c r="H13" s="150"/>
      <c r="I13" s="150"/>
      <c r="J13" s="150"/>
      <c r="K13" s="15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1"/>
      <c r="C14" s="154"/>
      <c r="D14" s="159">
        <f t="shared" ref="D14:I14" si="0">D8+D10+D12</f>
        <v>105</v>
      </c>
      <c r="E14" s="159">
        <f t="shared" si="0"/>
        <v>90</v>
      </c>
      <c r="F14" s="33">
        <f t="shared" si="0"/>
        <v>32</v>
      </c>
      <c r="G14" s="33">
        <f t="shared" si="0"/>
        <v>41</v>
      </c>
      <c r="H14" s="33">
        <f t="shared" si="0"/>
        <v>17</v>
      </c>
      <c r="I14" s="33">
        <f t="shared" si="0"/>
        <v>0</v>
      </c>
      <c r="J14" s="159">
        <f>(F14+G14+H14)*100/E14</f>
        <v>100</v>
      </c>
      <c r="K14" s="155">
        <f>(F14+G14)*100/E14</f>
        <v>81.111111111111114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25" customHeight="1" x14ac:dyDescent="0.25">
      <c r="A15" s="1"/>
      <c r="B15" s="1"/>
      <c r="C15" s="150"/>
      <c r="D15" s="150"/>
      <c r="E15" s="150"/>
      <c r="F15" s="35">
        <f>F14/E14</f>
        <v>0.35555555555555557</v>
      </c>
      <c r="G15" s="35">
        <f>G14/E14</f>
        <v>0.45555555555555555</v>
      </c>
      <c r="H15" s="35">
        <f>H14/E14</f>
        <v>0.18888888888888888</v>
      </c>
      <c r="I15" s="35">
        <f>I14/E14</f>
        <v>0</v>
      </c>
      <c r="J15" s="150"/>
      <c r="K15" s="15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54" t="s">
        <v>30</v>
      </c>
      <c r="D16" s="152">
        <v>32</v>
      </c>
      <c r="E16" s="152">
        <v>27</v>
      </c>
      <c r="F16" s="152">
        <v>14</v>
      </c>
      <c r="G16" s="152">
        <v>11</v>
      </c>
      <c r="H16" s="152">
        <v>2</v>
      </c>
      <c r="I16" s="152"/>
      <c r="J16" s="152">
        <v>100</v>
      </c>
      <c r="K16" s="153">
        <v>92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5">
      <c r="A17" s="1"/>
      <c r="B17" s="1"/>
      <c r="C17" s="150"/>
      <c r="D17" s="150"/>
      <c r="E17" s="150"/>
      <c r="F17" s="150"/>
      <c r="G17" s="150"/>
      <c r="H17" s="150"/>
      <c r="I17" s="150"/>
      <c r="J17" s="150"/>
      <c r="K17" s="150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54" t="s">
        <v>31</v>
      </c>
      <c r="D18" s="152">
        <v>27</v>
      </c>
      <c r="E18" s="152">
        <v>22</v>
      </c>
      <c r="F18" s="152">
        <v>16</v>
      </c>
      <c r="G18" s="152">
        <v>3</v>
      </c>
      <c r="H18" s="152">
        <v>2</v>
      </c>
      <c r="I18" s="152"/>
      <c r="J18" s="152">
        <v>100</v>
      </c>
      <c r="K18" s="153">
        <v>86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5">
      <c r="A19" s="1"/>
      <c r="B19" s="1"/>
      <c r="C19" s="150"/>
      <c r="D19" s="150"/>
      <c r="E19" s="150"/>
      <c r="F19" s="150"/>
      <c r="G19" s="150"/>
      <c r="H19" s="150"/>
      <c r="I19" s="150"/>
      <c r="J19" s="150"/>
      <c r="K19" s="150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5">
      <c r="A20" s="1"/>
      <c r="B20" s="1"/>
      <c r="C20" s="154" t="s">
        <v>32</v>
      </c>
      <c r="D20" s="152">
        <v>26</v>
      </c>
      <c r="E20" s="152">
        <v>21</v>
      </c>
      <c r="F20" s="152">
        <v>7</v>
      </c>
      <c r="G20" s="152">
        <v>10</v>
      </c>
      <c r="H20" s="152">
        <v>5</v>
      </c>
      <c r="I20" s="152"/>
      <c r="J20" s="152">
        <v>100</v>
      </c>
      <c r="K20" s="153">
        <v>76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x14ac:dyDescent="0.25">
      <c r="A21" s="1"/>
      <c r="B21" s="1"/>
      <c r="C21" s="150"/>
      <c r="D21" s="150"/>
      <c r="E21" s="150"/>
      <c r="F21" s="150"/>
      <c r="G21" s="150"/>
      <c r="H21" s="150"/>
      <c r="I21" s="150"/>
      <c r="J21" s="150"/>
      <c r="K21" s="150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60"/>
      <c r="D22" s="151">
        <f t="shared" ref="D22:I22" si="1">D16+D18+D20</f>
        <v>85</v>
      </c>
      <c r="E22" s="151">
        <f t="shared" si="1"/>
        <v>70</v>
      </c>
      <c r="F22" s="33">
        <f t="shared" si="1"/>
        <v>37</v>
      </c>
      <c r="G22" s="33">
        <f t="shared" si="1"/>
        <v>24</v>
      </c>
      <c r="H22" s="33">
        <f t="shared" si="1"/>
        <v>9</v>
      </c>
      <c r="I22" s="33">
        <f t="shared" si="1"/>
        <v>0</v>
      </c>
      <c r="J22" s="159">
        <f>(F22+G22+H22)*100/E22</f>
        <v>100</v>
      </c>
      <c r="K22" s="155">
        <f>(F22+G22)*100/E22</f>
        <v>87.142857142857139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25" customHeight="1" x14ac:dyDescent="0.25">
      <c r="A23" s="1"/>
      <c r="B23" s="1"/>
      <c r="C23" s="150"/>
      <c r="D23" s="150"/>
      <c r="E23" s="150"/>
      <c r="F23" s="35">
        <f>F22/E22</f>
        <v>0.52857142857142858</v>
      </c>
      <c r="G23" s="35">
        <f>G22/E22</f>
        <v>0.34285714285714286</v>
      </c>
      <c r="H23" s="35">
        <f>H22/E22</f>
        <v>0.12857142857142856</v>
      </c>
      <c r="I23" s="35">
        <f>I22/E22</f>
        <v>0</v>
      </c>
      <c r="J23" s="150"/>
      <c r="K23" s="15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54" t="s">
        <v>45</v>
      </c>
      <c r="D24" s="152">
        <v>28</v>
      </c>
      <c r="E24" s="152">
        <v>20</v>
      </c>
      <c r="F24" s="152">
        <v>10</v>
      </c>
      <c r="G24" s="152">
        <v>6</v>
      </c>
      <c r="H24" s="152">
        <v>4</v>
      </c>
      <c r="I24" s="152"/>
      <c r="J24" s="152">
        <v>100</v>
      </c>
      <c r="K24" s="153">
        <v>80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1"/>
      <c r="B25" s="1"/>
      <c r="C25" s="150"/>
      <c r="D25" s="150"/>
      <c r="E25" s="150"/>
      <c r="F25" s="150"/>
      <c r="G25" s="150"/>
      <c r="H25" s="150"/>
      <c r="I25" s="150"/>
      <c r="J25" s="150"/>
      <c r="K25" s="15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54" t="s">
        <v>46</v>
      </c>
      <c r="D26" s="152">
        <v>29</v>
      </c>
      <c r="E26" s="152">
        <v>25</v>
      </c>
      <c r="F26" s="152">
        <v>15</v>
      </c>
      <c r="G26" s="152">
        <v>8</v>
      </c>
      <c r="H26" s="152">
        <v>2</v>
      </c>
      <c r="I26" s="152"/>
      <c r="J26" s="152">
        <v>100</v>
      </c>
      <c r="K26" s="153">
        <v>92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1"/>
      <c r="B27" s="1"/>
      <c r="C27" s="150"/>
      <c r="D27" s="150"/>
      <c r="E27" s="150"/>
      <c r="F27" s="150"/>
      <c r="G27" s="150"/>
      <c r="H27" s="150"/>
      <c r="I27" s="150"/>
      <c r="J27" s="150"/>
      <c r="K27" s="150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54" t="s">
        <v>47</v>
      </c>
      <c r="D28" s="152">
        <v>25</v>
      </c>
      <c r="E28" s="152">
        <v>21</v>
      </c>
      <c r="F28" s="152">
        <v>5</v>
      </c>
      <c r="G28" s="152">
        <v>7</v>
      </c>
      <c r="H28" s="152">
        <v>9</v>
      </c>
      <c r="I28" s="152"/>
      <c r="J28" s="152">
        <v>100</v>
      </c>
      <c r="K28" s="153">
        <v>55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150"/>
      <c r="D29" s="150"/>
      <c r="E29" s="150"/>
      <c r="F29" s="150"/>
      <c r="G29" s="150"/>
      <c r="H29" s="150"/>
      <c r="I29" s="150"/>
      <c r="J29" s="150"/>
      <c r="K29" s="150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59"/>
      <c r="D30" s="159">
        <f t="shared" ref="D30:I30" si="2">D24+D26+D28</f>
        <v>82</v>
      </c>
      <c r="E30" s="159">
        <f t="shared" si="2"/>
        <v>66</v>
      </c>
      <c r="F30" s="33">
        <f t="shared" si="2"/>
        <v>30</v>
      </c>
      <c r="G30" s="33">
        <f t="shared" si="2"/>
        <v>21</v>
      </c>
      <c r="H30" s="33">
        <f t="shared" si="2"/>
        <v>15</v>
      </c>
      <c r="I30" s="33">
        <f t="shared" si="2"/>
        <v>0</v>
      </c>
      <c r="J30" s="155">
        <f>(F30+G30+H30)*100/E30</f>
        <v>100</v>
      </c>
      <c r="K30" s="155">
        <f>(F30+G30)*100/E30</f>
        <v>77.272727272727266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 customHeight="1" x14ac:dyDescent="0.25">
      <c r="A31" s="1"/>
      <c r="B31" s="1"/>
      <c r="C31" s="150"/>
      <c r="D31" s="150"/>
      <c r="E31" s="150"/>
      <c r="F31" s="35">
        <f>F30/E30</f>
        <v>0.45454545454545453</v>
      </c>
      <c r="G31" s="35">
        <f>G30/E30</f>
        <v>0.31818181818181818</v>
      </c>
      <c r="H31" s="35">
        <f>H30/E30</f>
        <v>0.22727272727272727</v>
      </c>
      <c r="I31" s="35">
        <f>I30/E30</f>
        <v>0</v>
      </c>
      <c r="J31" s="150"/>
      <c r="K31" s="150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3.25" x14ac:dyDescent="0.35">
      <c r="A34" s="1"/>
      <c r="B34" s="1"/>
      <c r="C34" s="204" t="s">
        <v>57</v>
      </c>
      <c r="D34" s="168"/>
      <c r="E34" s="16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93.75" x14ac:dyDescent="0.3">
      <c r="A35" s="1"/>
      <c r="B35" s="38"/>
      <c r="C35" s="119" t="s">
        <v>4</v>
      </c>
      <c r="D35" s="119" t="s">
        <v>122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 x14ac:dyDescent="0.3">
      <c r="A36" s="1"/>
      <c r="B36" s="120" t="s">
        <v>5</v>
      </c>
      <c r="C36" s="127">
        <v>32</v>
      </c>
      <c r="D36" s="1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x14ac:dyDescent="0.3">
      <c r="A37" s="1"/>
      <c r="B37" s="120" t="s">
        <v>48</v>
      </c>
      <c r="C37" s="127">
        <v>41</v>
      </c>
      <c r="D37" s="1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 x14ac:dyDescent="0.3">
      <c r="A38" s="1"/>
      <c r="B38" s="120" t="s">
        <v>49</v>
      </c>
      <c r="C38" s="127">
        <v>17</v>
      </c>
      <c r="D38" s="1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 x14ac:dyDescent="0.3">
      <c r="A39" s="1"/>
      <c r="B39" s="120" t="s">
        <v>50</v>
      </c>
      <c r="C39" s="40"/>
      <c r="D39" s="1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3.25" x14ac:dyDescent="0.35">
      <c r="A40" s="1"/>
      <c r="B40" s="1"/>
      <c r="C40" s="204" t="s">
        <v>2</v>
      </c>
      <c r="D40" s="16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75.75" customHeight="1" x14ac:dyDescent="0.3">
      <c r="A42" s="1"/>
      <c r="B42" s="38"/>
      <c r="C42" s="110" t="s">
        <v>126</v>
      </c>
      <c r="D42" s="3" t="s">
        <v>114</v>
      </c>
      <c r="E42" s="119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3">
      <c r="A43" s="1"/>
      <c r="B43" s="4" t="s">
        <v>5</v>
      </c>
      <c r="C43" s="40">
        <v>46</v>
      </c>
      <c r="D43" s="129">
        <v>39</v>
      </c>
      <c r="E43" s="127">
        <v>53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3">
      <c r="A44" s="1"/>
      <c r="B44" s="4" t="s">
        <v>48</v>
      </c>
      <c r="C44" s="40">
        <v>41</v>
      </c>
      <c r="D44" s="40">
        <v>50</v>
      </c>
      <c r="E44" s="127">
        <v>34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3">
      <c r="A45" s="1"/>
      <c r="B45" s="4" t="s">
        <v>49</v>
      </c>
      <c r="C45" s="40">
        <v>13</v>
      </c>
      <c r="D45" s="131">
        <v>11</v>
      </c>
      <c r="E45" s="127">
        <v>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3">
      <c r="A46" s="1"/>
      <c r="B46" s="4" t="s">
        <v>50</v>
      </c>
      <c r="C46" s="40"/>
      <c r="D46" s="38"/>
      <c r="E46" s="4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3.25" customHeight="1" x14ac:dyDescent="0.35">
      <c r="A48" s="1"/>
      <c r="B48" s="1"/>
      <c r="C48" s="204" t="s">
        <v>53</v>
      </c>
      <c r="D48" s="16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94.5" customHeight="1" x14ac:dyDescent="0.3">
      <c r="A50" s="1"/>
      <c r="B50" s="38"/>
      <c r="C50" s="110" t="s">
        <v>127</v>
      </c>
      <c r="D50" s="110" t="s">
        <v>128</v>
      </c>
      <c r="E50" s="136" t="s">
        <v>129</v>
      </c>
      <c r="F50" s="124" t="s">
        <v>114</v>
      </c>
      <c r="G50" s="119" t="s">
        <v>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3">
      <c r="A51" s="1"/>
      <c r="B51" s="4" t="s">
        <v>5</v>
      </c>
      <c r="C51" s="40">
        <v>39</v>
      </c>
      <c r="D51" s="40">
        <v>5</v>
      </c>
      <c r="E51" s="41">
        <v>33</v>
      </c>
      <c r="F51" s="137">
        <v>33</v>
      </c>
      <c r="G51" s="127">
        <v>45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3">
      <c r="A52" s="1"/>
      <c r="B52" s="4" t="s">
        <v>48</v>
      </c>
      <c r="C52" s="40">
        <v>35</v>
      </c>
      <c r="D52" s="40">
        <v>62</v>
      </c>
      <c r="E52" s="41">
        <v>39</v>
      </c>
      <c r="F52" s="40">
        <v>39</v>
      </c>
      <c r="G52" s="127">
        <v>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3">
      <c r="A53" s="1"/>
      <c r="B53" s="4" t="s">
        <v>49</v>
      </c>
      <c r="C53" s="40">
        <v>26</v>
      </c>
      <c r="D53" s="40">
        <v>33</v>
      </c>
      <c r="E53" s="41">
        <v>28</v>
      </c>
      <c r="F53" s="139">
        <v>28</v>
      </c>
      <c r="G53" s="127">
        <v>23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3">
      <c r="A54" s="1"/>
      <c r="B54" s="4" t="s">
        <v>50</v>
      </c>
      <c r="C54" s="40"/>
      <c r="D54" s="40"/>
      <c r="E54" s="41"/>
      <c r="F54" s="38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</row>
    <row r="61" spans="1:21" x14ac:dyDescent="0.25">
      <c r="A61" s="1"/>
    </row>
    <row r="62" spans="1:21" x14ac:dyDescent="0.25">
      <c r="A62" s="1"/>
    </row>
    <row r="63" spans="1:21" x14ac:dyDescent="0.25">
      <c r="A63" s="1"/>
    </row>
    <row r="64" spans="1:2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</sheetData>
  <mergeCells count="110">
    <mergeCell ref="K18:K19"/>
    <mergeCell ref="K16:K17"/>
    <mergeCell ref="J10:J11"/>
    <mergeCell ref="I10:I11"/>
    <mergeCell ref="J8:J9"/>
    <mergeCell ref="I8:I9"/>
    <mergeCell ref="I12:I13"/>
    <mergeCell ref="J12:J13"/>
    <mergeCell ref="J14:J15"/>
    <mergeCell ref="J18:J19"/>
    <mergeCell ref="J16:J17"/>
    <mergeCell ref="F4:I4"/>
    <mergeCell ref="C2:K2"/>
    <mergeCell ref="J5:J7"/>
    <mergeCell ref="F5:F7"/>
    <mergeCell ref="E10:E11"/>
    <mergeCell ref="E8:E9"/>
    <mergeCell ref="C14:C15"/>
    <mergeCell ref="C12:C13"/>
    <mergeCell ref="C10:C11"/>
    <mergeCell ref="K8:K9"/>
    <mergeCell ref="K10:K11"/>
    <mergeCell ref="K12:K13"/>
    <mergeCell ref="K14:K15"/>
    <mergeCell ref="D6:D7"/>
    <mergeCell ref="D5:E5"/>
    <mergeCell ref="G10:G11"/>
    <mergeCell ref="G12:G13"/>
    <mergeCell ref="H10:H11"/>
    <mergeCell ref="H8:H9"/>
    <mergeCell ref="H12:H13"/>
    <mergeCell ref="D4:E4"/>
    <mergeCell ref="C4:C7"/>
    <mergeCell ref="G8:G9"/>
    <mergeCell ref="G16:G17"/>
    <mergeCell ref="I18:I19"/>
    <mergeCell ref="I16:I17"/>
    <mergeCell ref="C8:C9"/>
    <mergeCell ref="G5:G7"/>
    <mergeCell ref="H5:H7"/>
    <mergeCell ref="F12:F13"/>
    <mergeCell ref="E14:E15"/>
    <mergeCell ref="E12:E13"/>
    <mergeCell ref="D10:D11"/>
    <mergeCell ref="D8:D9"/>
    <mergeCell ref="D14:D15"/>
    <mergeCell ref="D12:D13"/>
    <mergeCell ref="F10:F11"/>
    <mergeCell ref="F8:F9"/>
    <mergeCell ref="I5:I7"/>
    <mergeCell ref="K30:K31"/>
    <mergeCell ref="K28:K29"/>
    <mergeCell ref="K26:K27"/>
    <mergeCell ref="K20:K21"/>
    <mergeCell ref="J20:J21"/>
    <mergeCell ref="J22:J23"/>
    <mergeCell ref="J30:J31"/>
    <mergeCell ref="F26:F27"/>
    <mergeCell ref="F24:F25"/>
    <mergeCell ref="F20:F21"/>
    <mergeCell ref="G26:G27"/>
    <mergeCell ref="G24:G25"/>
    <mergeCell ref="I20:I21"/>
    <mergeCell ref="H20:H21"/>
    <mergeCell ref="G20:G21"/>
    <mergeCell ref="H24:H25"/>
    <mergeCell ref="I24:I25"/>
    <mergeCell ref="J26:J27"/>
    <mergeCell ref="J24:J25"/>
    <mergeCell ref="H26:H27"/>
    <mergeCell ref="I26:I27"/>
    <mergeCell ref="I28:I29"/>
    <mergeCell ref="G28:G29"/>
    <mergeCell ref="F28:F29"/>
    <mergeCell ref="H28:H29"/>
    <mergeCell ref="J28:J29"/>
    <mergeCell ref="K22:K23"/>
    <mergeCell ref="K24:K25"/>
    <mergeCell ref="E24:E25"/>
    <mergeCell ref="E22:E23"/>
    <mergeCell ref="E20:E21"/>
    <mergeCell ref="C18:C19"/>
    <mergeCell ref="C16:C17"/>
    <mergeCell ref="D18:D19"/>
    <mergeCell ref="D22:D23"/>
    <mergeCell ref="D20:D21"/>
    <mergeCell ref="D16:D17"/>
    <mergeCell ref="D24:D25"/>
    <mergeCell ref="C24:C25"/>
    <mergeCell ref="C22:C23"/>
    <mergeCell ref="C20:C21"/>
    <mergeCell ref="H18:H19"/>
    <mergeCell ref="G18:G19"/>
    <mergeCell ref="E18:E19"/>
    <mergeCell ref="F18:F19"/>
    <mergeCell ref="F16:F17"/>
    <mergeCell ref="E16:E17"/>
    <mergeCell ref="H16:H17"/>
    <mergeCell ref="E30:E31"/>
    <mergeCell ref="D30:D31"/>
    <mergeCell ref="E26:E27"/>
    <mergeCell ref="D26:D27"/>
    <mergeCell ref="C48:D48"/>
    <mergeCell ref="C40:D40"/>
    <mergeCell ref="C30:C31"/>
    <mergeCell ref="C34:E34"/>
    <mergeCell ref="E28:E29"/>
    <mergeCell ref="D28:D29"/>
    <mergeCell ref="C28:C29"/>
    <mergeCell ref="C26:C27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C4" sqref="C4:K31"/>
    </sheetView>
  </sheetViews>
  <sheetFormatPr defaultColWidth="14.42578125" defaultRowHeight="15" customHeight="1" x14ac:dyDescent="0.25"/>
  <cols>
    <col min="1" max="1" width="5.5703125" customWidth="1"/>
    <col min="2" max="2" width="9.5703125" customWidth="1"/>
    <col min="3" max="3" width="9.7109375" customWidth="1"/>
    <col min="4" max="4" width="8.7109375" customWidth="1"/>
    <col min="5" max="5" width="8" customWidth="1"/>
    <col min="6" max="6" width="8.85546875" customWidth="1"/>
    <col min="7" max="7" width="7.5703125" customWidth="1"/>
    <col min="8" max="9" width="7.7109375" customWidth="1"/>
    <col min="10" max="10" width="9.28515625" customWidth="1"/>
    <col min="11" max="11" width="9.140625" customWidth="1"/>
    <col min="12" max="17" width="5.140625" customWidth="1"/>
    <col min="18" max="21" width="5.85546875" customWidth="1"/>
    <col min="22" max="26" width="12.5703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8.25" customHeight="1" x14ac:dyDescent="0.3">
      <c r="A2" s="1"/>
      <c r="B2" s="1"/>
      <c r="C2" s="167" t="s">
        <v>130</v>
      </c>
      <c r="D2" s="168"/>
      <c r="E2" s="168"/>
      <c r="F2" s="168"/>
      <c r="G2" s="168"/>
      <c r="H2" s="168"/>
      <c r="I2" s="168"/>
      <c r="J2" s="168"/>
      <c r="K2" s="168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5">
      <c r="A4" s="1"/>
      <c r="B4" s="138"/>
      <c r="C4" s="164" t="s">
        <v>3</v>
      </c>
      <c r="D4" s="202" t="s">
        <v>33</v>
      </c>
      <c r="E4" s="166"/>
      <c r="F4" s="169" t="s">
        <v>34</v>
      </c>
      <c r="G4" s="170"/>
      <c r="H4" s="170"/>
      <c r="I4" s="171"/>
      <c r="J4" s="24" t="s">
        <v>35</v>
      </c>
      <c r="K4" s="24" t="s">
        <v>35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3.75" customHeight="1" x14ac:dyDescent="0.25">
      <c r="A5" s="1"/>
      <c r="B5" s="138"/>
      <c r="C5" s="149"/>
      <c r="D5" s="203" t="s">
        <v>102</v>
      </c>
      <c r="E5" s="157"/>
      <c r="F5" s="164" t="s">
        <v>36</v>
      </c>
      <c r="G5" s="164" t="s">
        <v>37</v>
      </c>
      <c r="H5" s="164" t="s">
        <v>38</v>
      </c>
      <c r="I5" s="164" t="s">
        <v>39</v>
      </c>
      <c r="J5" s="224" t="s">
        <v>40</v>
      </c>
      <c r="K5" s="25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5">
      <c r="A6" s="1"/>
      <c r="B6" s="138"/>
      <c r="C6" s="149"/>
      <c r="D6" s="163" t="s">
        <v>42</v>
      </c>
      <c r="E6" s="99" t="s">
        <v>43</v>
      </c>
      <c r="F6" s="149"/>
      <c r="G6" s="149"/>
      <c r="H6" s="149"/>
      <c r="I6" s="149"/>
      <c r="J6" s="149"/>
      <c r="K6" s="27" t="s">
        <v>44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 x14ac:dyDescent="0.25">
      <c r="A7" s="1"/>
      <c r="B7" s="138"/>
      <c r="C7" s="150"/>
      <c r="D7" s="150"/>
      <c r="E7" s="100" t="s">
        <v>103</v>
      </c>
      <c r="F7" s="150"/>
      <c r="G7" s="150"/>
      <c r="H7" s="150"/>
      <c r="I7" s="150"/>
      <c r="J7" s="150"/>
      <c r="K7" s="125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38"/>
      <c r="C8" s="154" t="s">
        <v>27</v>
      </c>
      <c r="D8" s="152">
        <v>34</v>
      </c>
      <c r="E8" s="152">
        <v>29</v>
      </c>
      <c r="F8" s="152">
        <v>3</v>
      </c>
      <c r="G8" s="152">
        <v>14</v>
      </c>
      <c r="H8" s="152">
        <v>12</v>
      </c>
      <c r="I8" s="152"/>
      <c r="J8" s="152">
        <v>100</v>
      </c>
      <c r="K8" s="153">
        <v>58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A9" s="1"/>
      <c r="B9" s="138"/>
      <c r="C9" s="150"/>
      <c r="D9" s="150"/>
      <c r="E9" s="150"/>
      <c r="F9" s="150"/>
      <c r="G9" s="150"/>
      <c r="H9" s="150"/>
      <c r="I9" s="150"/>
      <c r="J9" s="150"/>
      <c r="K9" s="15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38"/>
      <c r="C10" s="154" t="s">
        <v>28</v>
      </c>
      <c r="D10" s="152">
        <v>36</v>
      </c>
      <c r="E10" s="152">
        <v>27</v>
      </c>
      <c r="F10" s="152">
        <v>12</v>
      </c>
      <c r="G10" s="152">
        <v>11</v>
      </c>
      <c r="H10" s="152">
        <v>4</v>
      </c>
      <c r="I10" s="152"/>
      <c r="J10" s="152">
        <v>100</v>
      </c>
      <c r="K10" s="153">
        <v>85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A11" s="1"/>
      <c r="B11" s="138"/>
      <c r="C11" s="150"/>
      <c r="D11" s="150"/>
      <c r="E11" s="150"/>
      <c r="F11" s="150"/>
      <c r="G11" s="150"/>
      <c r="H11" s="150"/>
      <c r="I11" s="150"/>
      <c r="J11" s="150"/>
      <c r="K11" s="150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38"/>
      <c r="C12" s="154" t="s">
        <v>29</v>
      </c>
      <c r="D12" s="152">
        <v>35</v>
      </c>
      <c r="E12" s="152">
        <v>34</v>
      </c>
      <c r="F12" s="152">
        <v>12</v>
      </c>
      <c r="G12" s="152">
        <v>18</v>
      </c>
      <c r="H12" s="152">
        <v>4</v>
      </c>
      <c r="I12" s="152"/>
      <c r="J12" s="152">
        <v>100</v>
      </c>
      <c r="K12" s="153">
        <v>88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25">
      <c r="A13" s="1"/>
      <c r="B13" s="138"/>
      <c r="C13" s="150"/>
      <c r="D13" s="150"/>
      <c r="E13" s="150"/>
      <c r="F13" s="150"/>
      <c r="G13" s="150"/>
      <c r="H13" s="150"/>
      <c r="I13" s="150"/>
      <c r="J13" s="150"/>
      <c r="K13" s="15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1"/>
      <c r="C14" s="154"/>
      <c r="D14" s="159">
        <f t="shared" ref="D14:I14" si="0">D8+D10+D12</f>
        <v>105</v>
      </c>
      <c r="E14" s="159">
        <f t="shared" si="0"/>
        <v>90</v>
      </c>
      <c r="F14" s="33">
        <f t="shared" si="0"/>
        <v>27</v>
      </c>
      <c r="G14" s="33">
        <f t="shared" si="0"/>
        <v>43</v>
      </c>
      <c r="H14" s="33">
        <f t="shared" si="0"/>
        <v>20</v>
      </c>
      <c r="I14" s="33">
        <f t="shared" si="0"/>
        <v>0</v>
      </c>
      <c r="J14" s="159">
        <f>(F14+G14+H14)*100/E14</f>
        <v>100</v>
      </c>
      <c r="K14" s="155">
        <f>(F14+G14)*100/E14</f>
        <v>77.777777777777771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25" customHeight="1" x14ac:dyDescent="0.25">
      <c r="A15" s="1"/>
      <c r="B15" s="1"/>
      <c r="C15" s="150"/>
      <c r="D15" s="150"/>
      <c r="E15" s="150"/>
      <c r="F15" s="35">
        <f>F14/E14</f>
        <v>0.3</v>
      </c>
      <c r="G15" s="35">
        <f>G14/E14</f>
        <v>0.4777777777777778</v>
      </c>
      <c r="H15" s="35">
        <f>H14/E14</f>
        <v>0.22222222222222221</v>
      </c>
      <c r="I15" s="35">
        <f>I14/E14</f>
        <v>0</v>
      </c>
      <c r="J15" s="150"/>
      <c r="K15" s="15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54" t="s">
        <v>30</v>
      </c>
      <c r="D16" s="152">
        <v>32</v>
      </c>
      <c r="E16" s="152">
        <v>31</v>
      </c>
      <c r="F16" s="152">
        <v>20</v>
      </c>
      <c r="G16" s="152">
        <v>9</v>
      </c>
      <c r="H16" s="152">
        <v>2</v>
      </c>
      <c r="I16" s="152"/>
      <c r="J16" s="152">
        <v>100</v>
      </c>
      <c r="K16" s="153">
        <v>93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5">
      <c r="A17" s="1"/>
      <c r="B17" s="1"/>
      <c r="C17" s="150"/>
      <c r="D17" s="150"/>
      <c r="E17" s="150"/>
      <c r="F17" s="150"/>
      <c r="G17" s="150"/>
      <c r="H17" s="150"/>
      <c r="I17" s="150"/>
      <c r="J17" s="150"/>
      <c r="K17" s="150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54" t="s">
        <v>31</v>
      </c>
      <c r="D18" s="152">
        <v>27</v>
      </c>
      <c r="E18" s="152">
        <v>22</v>
      </c>
      <c r="F18" s="152">
        <v>9</v>
      </c>
      <c r="G18" s="152">
        <v>9</v>
      </c>
      <c r="H18" s="152">
        <v>4</v>
      </c>
      <c r="I18" s="152"/>
      <c r="J18" s="152">
        <v>100</v>
      </c>
      <c r="K18" s="153">
        <v>81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5">
      <c r="A19" s="1"/>
      <c r="B19" s="1"/>
      <c r="C19" s="149"/>
      <c r="D19" s="149"/>
      <c r="E19" s="149"/>
      <c r="F19" s="149"/>
      <c r="G19" s="149"/>
      <c r="H19" s="149"/>
      <c r="I19" s="149"/>
      <c r="J19" s="150"/>
      <c r="K19" s="150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54" t="s">
        <v>32</v>
      </c>
      <c r="D20" s="152">
        <v>26</v>
      </c>
      <c r="E20" s="152">
        <v>22</v>
      </c>
      <c r="F20" s="152">
        <v>7</v>
      </c>
      <c r="G20" s="152">
        <v>8</v>
      </c>
      <c r="H20" s="152">
        <v>7</v>
      </c>
      <c r="I20" s="152"/>
      <c r="J20" s="152">
        <v>100</v>
      </c>
      <c r="K20" s="153">
        <v>68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9" customHeight="1" x14ac:dyDescent="0.25">
      <c r="A21" s="1"/>
      <c r="B21" s="1"/>
      <c r="C21" s="150"/>
      <c r="D21" s="150"/>
      <c r="E21" s="150"/>
      <c r="F21" s="150"/>
      <c r="G21" s="150"/>
      <c r="H21" s="150"/>
      <c r="I21" s="150"/>
      <c r="J21" s="150"/>
      <c r="K21" s="150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38"/>
      <c r="C22" s="160"/>
      <c r="D22" s="151">
        <f t="shared" ref="D22:I22" si="1">D16+D18+D20</f>
        <v>85</v>
      </c>
      <c r="E22" s="151">
        <f t="shared" si="1"/>
        <v>75</v>
      </c>
      <c r="F22" s="33">
        <f t="shared" si="1"/>
        <v>36</v>
      </c>
      <c r="G22" s="33">
        <f t="shared" si="1"/>
        <v>26</v>
      </c>
      <c r="H22" s="33">
        <f t="shared" si="1"/>
        <v>13</v>
      </c>
      <c r="I22" s="33">
        <f t="shared" si="1"/>
        <v>0</v>
      </c>
      <c r="J22" s="159">
        <f>(F22+G22+H22)*100/E22</f>
        <v>100</v>
      </c>
      <c r="K22" s="155">
        <f>(F22+G22)*100/E22</f>
        <v>82.666666666666671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25" customHeight="1" x14ac:dyDescent="0.25">
      <c r="A23" s="1"/>
      <c r="B23" s="138"/>
      <c r="C23" s="150"/>
      <c r="D23" s="150"/>
      <c r="E23" s="150"/>
      <c r="F23" s="35">
        <f>F22/E22</f>
        <v>0.48</v>
      </c>
      <c r="G23" s="35">
        <f>G22/E22</f>
        <v>0.34666666666666668</v>
      </c>
      <c r="H23" s="35">
        <f>H22/E22</f>
        <v>0.17333333333333334</v>
      </c>
      <c r="I23" s="35">
        <f>I22/E22</f>
        <v>0</v>
      </c>
      <c r="J23" s="150"/>
      <c r="K23" s="15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54" t="s">
        <v>45</v>
      </c>
      <c r="D24" s="152">
        <v>28</v>
      </c>
      <c r="E24" s="152">
        <v>26</v>
      </c>
      <c r="F24" s="152">
        <v>7</v>
      </c>
      <c r="G24" s="152">
        <v>13</v>
      </c>
      <c r="H24" s="152">
        <v>6</v>
      </c>
      <c r="I24" s="152"/>
      <c r="J24" s="152">
        <v>100</v>
      </c>
      <c r="K24" s="153">
        <v>77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1"/>
      <c r="B25" s="1"/>
      <c r="C25" s="150"/>
      <c r="D25" s="150"/>
      <c r="E25" s="150"/>
      <c r="F25" s="150"/>
      <c r="G25" s="150"/>
      <c r="H25" s="150"/>
      <c r="I25" s="150"/>
      <c r="J25" s="150"/>
      <c r="K25" s="15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54" t="s">
        <v>46</v>
      </c>
      <c r="D26" s="152">
        <v>29</v>
      </c>
      <c r="E26" s="152">
        <v>21</v>
      </c>
      <c r="F26" s="152">
        <v>13</v>
      </c>
      <c r="G26" s="152">
        <v>4</v>
      </c>
      <c r="H26" s="152">
        <v>4</v>
      </c>
      <c r="I26" s="152"/>
      <c r="J26" s="152">
        <v>100</v>
      </c>
      <c r="K26" s="153">
        <v>80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1"/>
      <c r="B27" s="1"/>
      <c r="C27" s="150"/>
      <c r="D27" s="150"/>
      <c r="E27" s="150"/>
      <c r="F27" s="150"/>
      <c r="G27" s="150"/>
      <c r="H27" s="150"/>
      <c r="I27" s="150"/>
      <c r="J27" s="150"/>
      <c r="K27" s="150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54" t="s">
        <v>47</v>
      </c>
      <c r="D28" s="152">
        <v>25</v>
      </c>
      <c r="E28" s="152">
        <v>18</v>
      </c>
      <c r="F28" s="152">
        <v>7</v>
      </c>
      <c r="G28" s="152">
        <v>6</v>
      </c>
      <c r="H28" s="152">
        <v>5</v>
      </c>
      <c r="I28" s="152"/>
      <c r="J28" s="152">
        <v>100</v>
      </c>
      <c r="K28" s="153">
        <v>72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150"/>
      <c r="D29" s="150"/>
      <c r="E29" s="150"/>
      <c r="F29" s="150"/>
      <c r="G29" s="150"/>
      <c r="H29" s="150"/>
      <c r="I29" s="150"/>
      <c r="J29" s="150"/>
      <c r="K29" s="150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59"/>
      <c r="D30" s="159">
        <f t="shared" ref="D30:I30" si="2">D24+D26+D28</f>
        <v>82</v>
      </c>
      <c r="E30" s="159">
        <f t="shared" si="2"/>
        <v>65</v>
      </c>
      <c r="F30" s="33">
        <f t="shared" si="2"/>
        <v>27</v>
      </c>
      <c r="G30" s="33">
        <f t="shared" si="2"/>
        <v>23</v>
      </c>
      <c r="H30" s="33">
        <f t="shared" si="2"/>
        <v>15</v>
      </c>
      <c r="I30" s="33">
        <f t="shared" si="2"/>
        <v>0</v>
      </c>
      <c r="J30" s="159">
        <f>(F30+G30+H30)*100/E30</f>
        <v>100</v>
      </c>
      <c r="K30" s="155">
        <f>(F30+G30)*100/E30</f>
        <v>76.92307692307692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 customHeight="1" x14ac:dyDescent="0.25">
      <c r="A31" s="1"/>
      <c r="B31" s="1"/>
      <c r="C31" s="150"/>
      <c r="D31" s="150"/>
      <c r="E31" s="150"/>
      <c r="F31" s="35">
        <f>F30/E30</f>
        <v>0.41538461538461541</v>
      </c>
      <c r="G31" s="35">
        <f>G30/E30</f>
        <v>0.35384615384615387</v>
      </c>
      <c r="H31" s="35">
        <f>H30/E30</f>
        <v>0.23076923076923078</v>
      </c>
      <c r="I31" s="35">
        <f>I30/E30</f>
        <v>0</v>
      </c>
      <c r="J31" s="150"/>
      <c r="K31" s="150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3.25" x14ac:dyDescent="0.35">
      <c r="A37" s="1"/>
      <c r="B37" s="204" t="s">
        <v>57</v>
      </c>
      <c r="C37" s="168"/>
      <c r="D37" s="16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93.75" x14ac:dyDescent="0.3">
      <c r="A38" s="38"/>
      <c r="B38" s="119" t="s">
        <v>4</v>
      </c>
      <c r="C38" s="119" t="s">
        <v>122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 x14ac:dyDescent="0.3">
      <c r="A39" s="120" t="s">
        <v>5</v>
      </c>
      <c r="B39" s="127">
        <v>30</v>
      </c>
      <c r="C39" s="1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.75" x14ac:dyDescent="0.3">
      <c r="A40" s="120" t="s">
        <v>48</v>
      </c>
      <c r="B40" s="127">
        <v>48</v>
      </c>
      <c r="C40" s="1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.75" x14ac:dyDescent="0.3">
      <c r="A41" s="120" t="s">
        <v>49</v>
      </c>
      <c r="B41" s="127">
        <v>22</v>
      </c>
      <c r="C41" s="1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.75" x14ac:dyDescent="0.3">
      <c r="A42" s="120" t="s">
        <v>50</v>
      </c>
      <c r="B42" s="40"/>
      <c r="C42" s="1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3.25" customHeight="1" x14ac:dyDescent="0.35">
      <c r="A44" s="1"/>
      <c r="B44" s="204" t="s">
        <v>112</v>
      </c>
      <c r="C44" s="16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93.75" customHeight="1" x14ac:dyDescent="0.3">
      <c r="A46" s="2"/>
      <c r="B46" s="3" t="s">
        <v>131</v>
      </c>
      <c r="C46" s="3" t="s">
        <v>114</v>
      </c>
      <c r="D46" s="119" t="s">
        <v>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3">
      <c r="A47" s="120" t="s">
        <v>5</v>
      </c>
      <c r="B47" s="36">
        <v>24</v>
      </c>
      <c r="C47" s="129">
        <v>58</v>
      </c>
      <c r="D47" s="127">
        <v>48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3">
      <c r="A48" s="120" t="s">
        <v>48</v>
      </c>
      <c r="B48" s="36">
        <v>45</v>
      </c>
      <c r="C48" s="40">
        <v>33</v>
      </c>
      <c r="D48" s="127">
        <v>35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3">
      <c r="A49" s="120" t="s">
        <v>49</v>
      </c>
      <c r="B49" s="36">
        <v>13</v>
      </c>
      <c r="C49" s="131">
        <v>9</v>
      </c>
      <c r="D49" s="127">
        <v>17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3">
      <c r="A50" s="120" t="s">
        <v>50</v>
      </c>
      <c r="B50" s="36"/>
      <c r="C50" s="38"/>
      <c r="D50" s="4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3.25" customHeight="1" x14ac:dyDescent="0.35">
      <c r="A51" s="1"/>
      <c r="B51" s="204" t="s">
        <v>115</v>
      </c>
      <c r="C51" s="16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94.5" customHeight="1" x14ac:dyDescent="0.3">
      <c r="A53" s="38"/>
      <c r="B53" s="110" t="s">
        <v>132</v>
      </c>
      <c r="C53" s="110" t="s">
        <v>133</v>
      </c>
      <c r="D53" s="3" t="s">
        <v>131</v>
      </c>
      <c r="E53" s="3" t="s">
        <v>114</v>
      </c>
      <c r="F53" s="119" t="s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3">
      <c r="A54" s="4" t="s">
        <v>5</v>
      </c>
      <c r="B54" s="40">
        <v>29</v>
      </c>
      <c r="C54" s="41">
        <v>24</v>
      </c>
      <c r="D54" s="36">
        <v>35</v>
      </c>
      <c r="E54" s="129">
        <v>47</v>
      </c>
      <c r="F54" s="127">
        <v>42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3">
      <c r="A55" s="4" t="s">
        <v>48</v>
      </c>
      <c r="B55" s="40">
        <v>51</v>
      </c>
      <c r="C55" s="41">
        <v>42</v>
      </c>
      <c r="D55" s="36">
        <v>52</v>
      </c>
      <c r="E55" s="40">
        <v>41</v>
      </c>
      <c r="F55" s="127">
        <v>35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3">
      <c r="A56" s="4" t="s">
        <v>49</v>
      </c>
      <c r="B56" s="40">
        <v>20</v>
      </c>
      <c r="C56" s="41">
        <v>34</v>
      </c>
      <c r="D56" s="36">
        <v>13</v>
      </c>
      <c r="E56" s="131">
        <v>12</v>
      </c>
      <c r="F56" s="127">
        <v>23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3">
      <c r="A57" s="4" t="s">
        <v>50</v>
      </c>
      <c r="B57" s="40"/>
      <c r="C57" s="41"/>
      <c r="D57" s="36"/>
      <c r="E57" s="38"/>
      <c r="F57" s="4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mergeCells count="110">
    <mergeCell ref="B44:C44"/>
    <mergeCell ref="B37:D37"/>
    <mergeCell ref="B51:C51"/>
    <mergeCell ref="D28:D29"/>
    <mergeCell ref="C18:C19"/>
    <mergeCell ref="C20:C21"/>
    <mergeCell ref="H20:H21"/>
    <mergeCell ref="H18:H19"/>
    <mergeCell ref="D18:D19"/>
    <mergeCell ref="F20:F21"/>
    <mergeCell ref="G20:G21"/>
    <mergeCell ref="G24:G25"/>
    <mergeCell ref="F24:F25"/>
    <mergeCell ref="D20:D21"/>
    <mergeCell ref="C22:C23"/>
    <mergeCell ref="C24:C25"/>
    <mergeCell ref="F28:F29"/>
    <mergeCell ref="G28:G29"/>
    <mergeCell ref="H28:H29"/>
    <mergeCell ref="G26:G27"/>
    <mergeCell ref="F26:F27"/>
    <mergeCell ref="D22:D23"/>
    <mergeCell ref="D30:D31"/>
    <mergeCell ref="C30:C31"/>
    <mergeCell ref="K30:K31"/>
    <mergeCell ref="I24:I25"/>
    <mergeCell ref="H24:H25"/>
    <mergeCell ref="E28:E29"/>
    <mergeCell ref="C28:C29"/>
    <mergeCell ref="D26:D27"/>
    <mergeCell ref="E30:E31"/>
    <mergeCell ref="C26:C27"/>
    <mergeCell ref="J20:J21"/>
    <mergeCell ref="J28:J29"/>
    <mergeCell ref="J30:J31"/>
    <mergeCell ref="I18:I19"/>
    <mergeCell ref="J22:J23"/>
    <mergeCell ref="H26:H27"/>
    <mergeCell ref="E18:E19"/>
    <mergeCell ref="E20:E21"/>
    <mergeCell ref="E24:E25"/>
    <mergeCell ref="E22:E23"/>
    <mergeCell ref="E26:E27"/>
    <mergeCell ref="F4:I4"/>
    <mergeCell ref="D4:E4"/>
    <mergeCell ref="J24:J25"/>
    <mergeCell ref="D24:D25"/>
    <mergeCell ref="J16:J17"/>
    <mergeCell ref="G12:G13"/>
    <mergeCell ref="G16:G17"/>
    <mergeCell ref="F16:F17"/>
    <mergeCell ref="E16:E17"/>
    <mergeCell ref="F8:F9"/>
    <mergeCell ref="F12:F13"/>
    <mergeCell ref="F10:F11"/>
    <mergeCell ref="F18:F19"/>
    <mergeCell ref="G18:G19"/>
    <mergeCell ref="G8:G9"/>
    <mergeCell ref="H8:H9"/>
    <mergeCell ref="C2:K2"/>
    <mergeCell ref="D5:E5"/>
    <mergeCell ref="K16:K17"/>
    <mergeCell ref="K18:K19"/>
    <mergeCell ref="K20:K21"/>
    <mergeCell ref="K22:K23"/>
    <mergeCell ref="K26:K27"/>
    <mergeCell ref="K24:K25"/>
    <mergeCell ref="K28:K29"/>
    <mergeCell ref="K14:K15"/>
    <mergeCell ref="J14:J15"/>
    <mergeCell ref="I12:I13"/>
    <mergeCell ref="J12:J13"/>
    <mergeCell ref="I28:I29"/>
    <mergeCell ref="I26:I27"/>
    <mergeCell ref="J26:J27"/>
    <mergeCell ref="K12:K13"/>
    <mergeCell ref="I20:I21"/>
    <mergeCell ref="K10:K11"/>
    <mergeCell ref="J18:J19"/>
    <mergeCell ref="J5:J7"/>
    <mergeCell ref="J8:J9"/>
    <mergeCell ref="K8:K9"/>
    <mergeCell ref="I8:I9"/>
    <mergeCell ref="C4:C7"/>
    <mergeCell ref="D6:D7"/>
    <mergeCell ref="I5:I7"/>
    <mergeCell ref="I16:I17"/>
    <mergeCell ref="H5:H7"/>
    <mergeCell ref="F5:F7"/>
    <mergeCell ref="G5:G7"/>
    <mergeCell ref="E10:E11"/>
    <mergeCell ref="E8:E9"/>
    <mergeCell ref="E12:E13"/>
    <mergeCell ref="E14:E15"/>
    <mergeCell ref="D10:D11"/>
    <mergeCell ref="C10:C11"/>
    <mergeCell ref="C12:C13"/>
    <mergeCell ref="C14:C15"/>
    <mergeCell ref="D12:D13"/>
    <mergeCell ref="D14:D15"/>
    <mergeCell ref="H12:H13"/>
    <mergeCell ref="H16:H17"/>
    <mergeCell ref="H10:H11"/>
    <mergeCell ref="G10:G11"/>
    <mergeCell ref="C16:C17"/>
    <mergeCell ref="D16:D17"/>
    <mergeCell ref="C8:C9"/>
    <mergeCell ref="D8:D9"/>
    <mergeCell ref="I10:I11"/>
    <mergeCell ref="J10:J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workbookViewId="0">
      <selection activeCell="G19" sqref="G19"/>
    </sheetView>
  </sheetViews>
  <sheetFormatPr defaultColWidth="14.42578125" defaultRowHeight="15" customHeight="1" x14ac:dyDescent="0.25"/>
  <cols>
    <col min="1" max="1" width="5.7109375" customWidth="1"/>
    <col min="2" max="7" width="13.28515625" customWidth="1"/>
    <col min="8" max="16" width="12.57031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79.5" customHeight="1" thickBot="1" x14ac:dyDescent="0.4">
      <c r="A3" s="1"/>
      <c r="B3" s="1"/>
      <c r="C3" s="174" t="s">
        <v>57</v>
      </c>
      <c r="D3" s="16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9" customHeight="1" thickBot="1" x14ac:dyDescent="0.35">
      <c r="A4" s="1"/>
      <c r="B4" s="2"/>
      <c r="C4" s="102" t="s">
        <v>4</v>
      </c>
      <c r="D4" s="1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7.75" customHeight="1" thickBot="1" x14ac:dyDescent="0.35">
      <c r="A5" s="1"/>
      <c r="B5" s="120" t="s">
        <v>5</v>
      </c>
      <c r="C5" s="36">
        <v>21</v>
      </c>
      <c r="D5" s="14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7.75" customHeight="1" thickBot="1" x14ac:dyDescent="0.35">
      <c r="A6" s="1"/>
      <c r="B6" s="120" t="s">
        <v>48</v>
      </c>
      <c r="C6" s="36">
        <v>51</v>
      </c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.75" customHeight="1" thickBot="1" x14ac:dyDescent="0.35">
      <c r="A7" s="1"/>
      <c r="B7" s="120" t="s">
        <v>49</v>
      </c>
      <c r="C7" s="36">
        <v>27</v>
      </c>
      <c r="D7" s="14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thickBot="1" x14ac:dyDescent="0.35">
      <c r="A8" s="1"/>
      <c r="B8" s="120" t="s">
        <v>50</v>
      </c>
      <c r="C8" s="37">
        <v>1</v>
      </c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7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6" ht="81.75" customHeight="1" thickBot="1" x14ac:dyDescent="0.4">
      <c r="A14" s="1"/>
      <c r="B14" s="1"/>
      <c r="C14" s="174" t="s">
        <v>2</v>
      </c>
      <c r="D14" s="168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6" ht="60" customHeight="1" thickBot="1" x14ac:dyDescent="0.35">
      <c r="A15" s="1"/>
      <c r="B15" s="2"/>
      <c r="C15" s="102" t="s">
        <v>51</v>
      </c>
      <c r="D15" s="102" t="s">
        <v>52</v>
      </c>
      <c r="E15" s="102" t="s">
        <v>4</v>
      </c>
      <c r="F15" s="1"/>
      <c r="G15" s="1"/>
      <c r="H15" s="1"/>
      <c r="I15" s="1"/>
      <c r="J15" s="1"/>
      <c r="K15" s="1"/>
      <c r="L15" s="1"/>
      <c r="M15" s="1"/>
      <c r="N15" s="1"/>
    </row>
    <row r="16" spans="1:16" ht="24.75" customHeight="1" thickBot="1" x14ac:dyDescent="0.35">
      <c r="A16" s="1"/>
      <c r="B16" s="4" t="s">
        <v>5</v>
      </c>
      <c r="C16" s="36">
        <v>27</v>
      </c>
      <c r="D16" s="36">
        <v>39</v>
      </c>
      <c r="E16" s="36">
        <v>30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26.25" customHeight="1" thickBot="1" x14ac:dyDescent="0.35">
      <c r="A17" s="1"/>
      <c r="B17" s="4" t="s">
        <v>48</v>
      </c>
      <c r="C17" s="36">
        <v>52</v>
      </c>
      <c r="D17" s="36">
        <v>34</v>
      </c>
      <c r="E17" s="36">
        <v>40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30" customHeight="1" thickBot="1" x14ac:dyDescent="0.35">
      <c r="A18" s="1"/>
      <c r="B18" s="4" t="s">
        <v>49</v>
      </c>
      <c r="C18" s="36">
        <v>19</v>
      </c>
      <c r="D18" s="36">
        <v>23</v>
      </c>
      <c r="E18" s="36">
        <v>30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9.5" thickBot="1" x14ac:dyDescent="0.35">
      <c r="A19" s="1"/>
      <c r="B19" s="4" t="s">
        <v>50</v>
      </c>
      <c r="C19" s="37">
        <v>2</v>
      </c>
      <c r="D19" s="37">
        <v>4</v>
      </c>
      <c r="E19" s="37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7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78" customHeight="1" thickBot="1" x14ac:dyDescent="0.4">
      <c r="A24" s="1"/>
      <c r="B24" s="1"/>
      <c r="C24" s="172" t="s">
        <v>53</v>
      </c>
      <c r="D24" s="173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72" customHeight="1" thickBot="1" x14ac:dyDescent="0.35">
      <c r="A25" s="1"/>
      <c r="B25" s="38"/>
      <c r="C25" s="102" t="s">
        <v>54</v>
      </c>
      <c r="D25" s="39" t="s">
        <v>55</v>
      </c>
      <c r="E25" s="102" t="s">
        <v>51</v>
      </c>
      <c r="F25" s="102" t="s">
        <v>56</v>
      </c>
      <c r="G25" s="102" t="s">
        <v>4</v>
      </c>
      <c r="H25" s="1"/>
      <c r="I25" s="1"/>
      <c r="J25" s="1"/>
      <c r="K25" s="1"/>
      <c r="L25" s="1"/>
      <c r="M25" s="1"/>
      <c r="N25" s="1"/>
    </row>
    <row r="26" spans="1:14" ht="26.25" customHeight="1" thickBot="1" x14ac:dyDescent="0.35">
      <c r="A26" s="1"/>
      <c r="B26" s="4" t="s">
        <v>5</v>
      </c>
      <c r="C26" s="127">
        <v>21</v>
      </c>
      <c r="D26" s="41">
        <v>24</v>
      </c>
      <c r="E26" s="36">
        <v>20</v>
      </c>
      <c r="F26" s="36">
        <v>19</v>
      </c>
      <c r="G26" s="36">
        <v>32</v>
      </c>
      <c r="H26" s="1"/>
      <c r="I26" s="1"/>
      <c r="J26" s="1"/>
      <c r="K26" s="1"/>
      <c r="L26" s="1"/>
      <c r="M26" s="1"/>
      <c r="N26" s="1"/>
    </row>
    <row r="27" spans="1:14" ht="20.25" customHeight="1" thickBot="1" x14ac:dyDescent="0.35">
      <c r="A27" s="1"/>
      <c r="B27" s="4" t="s">
        <v>48</v>
      </c>
      <c r="C27" s="127">
        <v>46</v>
      </c>
      <c r="D27" s="41">
        <v>44</v>
      </c>
      <c r="E27" s="36">
        <v>58</v>
      </c>
      <c r="F27" s="36">
        <v>51</v>
      </c>
      <c r="G27" s="36">
        <v>61</v>
      </c>
      <c r="H27" s="1"/>
      <c r="I27" s="1"/>
      <c r="J27" s="1"/>
      <c r="K27" s="1"/>
      <c r="L27" s="1"/>
      <c r="M27" s="1"/>
      <c r="N27" s="1"/>
    </row>
    <row r="28" spans="1:14" ht="25.5" customHeight="1" thickBot="1" x14ac:dyDescent="0.35">
      <c r="A28" s="1"/>
      <c r="B28" s="4" t="s">
        <v>49</v>
      </c>
      <c r="C28" s="127">
        <v>25</v>
      </c>
      <c r="D28" s="41">
        <v>24</v>
      </c>
      <c r="E28" s="36">
        <v>18</v>
      </c>
      <c r="F28" s="36">
        <v>23</v>
      </c>
      <c r="G28" s="36">
        <v>3</v>
      </c>
      <c r="H28" s="1"/>
      <c r="I28" s="1"/>
      <c r="J28" s="1"/>
      <c r="K28" s="1"/>
      <c r="L28" s="1"/>
      <c r="M28" s="1"/>
      <c r="N28" s="1"/>
    </row>
    <row r="29" spans="1:14" ht="19.5" thickBot="1" x14ac:dyDescent="0.35">
      <c r="A29" s="1"/>
      <c r="B29" s="4" t="s">
        <v>50</v>
      </c>
      <c r="C29" s="42">
        <v>8</v>
      </c>
      <c r="D29" s="43">
        <v>8</v>
      </c>
      <c r="E29" s="37">
        <v>3</v>
      </c>
      <c r="F29" s="37">
        <v>5</v>
      </c>
      <c r="G29" s="37">
        <v>4</v>
      </c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</row>
    <row r="32" spans="1:14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</sheetData>
  <mergeCells count="3">
    <mergeCell ref="C24:D24"/>
    <mergeCell ref="C3:D3"/>
    <mergeCell ref="C14:D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3" zoomScale="110" zoomScaleNormal="110" workbookViewId="0">
      <selection activeCell="A3" sqref="A3:U19"/>
    </sheetView>
  </sheetViews>
  <sheetFormatPr defaultColWidth="14.42578125" defaultRowHeight="15" customHeight="1" x14ac:dyDescent="0.25"/>
  <cols>
    <col min="1" max="1" width="5.5703125" customWidth="1"/>
    <col min="2" max="2" width="4.28515625" customWidth="1"/>
    <col min="3" max="3" width="3.85546875" customWidth="1"/>
    <col min="4" max="4" width="4.42578125" customWidth="1"/>
    <col min="5" max="6" width="4.28515625" customWidth="1"/>
    <col min="7" max="7" width="4.140625" customWidth="1"/>
    <col min="8" max="8" width="4" customWidth="1"/>
    <col min="9" max="9" width="4.5703125" customWidth="1"/>
    <col min="10" max="10" width="4" customWidth="1"/>
    <col min="11" max="11" width="4.28515625" customWidth="1"/>
    <col min="12" max="12" width="3.85546875" customWidth="1"/>
    <col min="13" max="13" width="3.7109375" customWidth="1"/>
    <col min="14" max="14" width="4.140625" customWidth="1"/>
    <col min="15" max="15" width="4" customWidth="1"/>
    <col min="16" max="17" width="3.85546875" customWidth="1"/>
    <col min="18" max="19" width="4.5703125" customWidth="1"/>
    <col min="20" max="20" width="4" customWidth="1"/>
    <col min="21" max="21" width="3.85546875" customWidth="1"/>
    <col min="22" max="26" width="2.5703125" customWidth="1"/>
  </cols>
  <sheetData>
    <row r="1" spans="1:26" ht="60" customHeight="1" x14ac:dyDescent="0.3">
      <c r="A1" s="167" t="s">
        <v>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"/>
      <c r="Y1" s="1"/>
      <c r="Z1" s="1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177" t="s">
        <v>3</v>
      </c>
      <c r="B3" s="176" t="s">
        <v>6</v>
      </c>
      <c r="C3" s="171"/>
      <c r="D3" s="175" t="s">
        <v>7</v>
      </c>
      <c r="E3" s="175" t="s">
        <v>8</v>
      </c>
      <c r="F3" s="175" t="s">
        <v>9</v>
      </c>
      <c r="G3" s="175" t="s">
        <v>10</v>
      </c>
      <c r="H3" s="175" t="s">
        <v>11</v>
      </c>
      <c r="I3" s="175" t="s">
        <v>12</v>
      </c>
      <c r="J3" s="175" t="s">
        <v>13</v>
      </c>
      <c r="K3" s="175" t="s">
        <v>14</v>
      </c>
      <c r="L3" s="175" t="s">
        <v>15</v>
      </c>
      <c r="M3" s="175" t="s">
        <v>16</v>
      </c>
      <c r="N3" s="175" t="s">
        <v>17</v>
      </c>
      <c r="O3" s="175" t="s">
        <v>18</v>
      </c>
      <c r="P3" s="175" t="s">
        <v>19</v>
      </c>
      <c r="Q3" s="175" t="s">
        <v>20</v>
      </c>
      <c r="R3" s="175" t="s">
        <v>21</v>
      </c>
      <c r="S3" s="175" t="s">
        <v>22</v>
      </c>
      <c r="T3" s="175" t="s">
        <v>23</v>
      </c>
      <c r="U3" s="175" t="s">
        <v>24</v>
      </c>
      <c r="V3" s="5"/>
      <c r="W3" s="1"/>
      <c r="X3" s="1"/>
      <c r="Y3" s="1"/>
      <c r="Z3" s="1"/>
    </row>
    <row r="4" spans="1:26" ht="79.5" customHeight="1" x14ac:dyDescent="0.25">
      <c r="A4" s="150"/>
      <c r="B4" s="6" t="s">
        <v>25</v>
      </c>
      <c r="C4" s="6" t="s">
        <v>26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"/>
      <c r="W4" s="1"/>
      <c r="X4" s="1"/>
      <c r="Y4" s="1"/>
      <c r="Z4" s="1"/>
    </row>
    <row r="5" spans="1:26" ht="29.25" customHeight="1" x14ac:dyDescent="0.25">
      <c r="A5" s="7" t="s">
        <v>27</v>
      </c>
      <c r="B5" s="8">
        <v>34</v>
      </c>
      <c r="C5" s="8">
        <v>28</v>
      </c>
      <c r="D5" s="9">
        <v>2</v>
      </c>
      <c r="E5" s="9">
        <v>4</v>
      </c>
      <c r="F5" s="9">
        <v>5</v>
      </c>
      <c r="G5" s="10">
        <v>6</v>
      </c>
      <c r="H5" s="11">
        <v>0</v>
      </c>
      <c r="I5" s="11">
        <v>0</v>
      </c>
      <c r="J5" s="11">
        <v>0</v>
      </c>
      <c r="K5" s="11">
        <v>1</v>
      </c>
      <c r="L5" s="11">
        <v>0</v>
      </c>
      <c r="M5" s="11">
        <v>0</v>
      </c>
      <c r="N5" s="10">
        <v>0</v>
      </c>
      <c r="O5" s="11">
        <v>3</v>
      </c>
      <c r="P5" s="11">
        <v>6</v>
      </c>
      <c r="Q5" s="11">
        <v>1</v>
      </c>
      <c r="R5" s="11">
        <v>14</v>
      </c>
      <c r="S5" s="11">
        <v>14</v>
      </c>
      <c r="T5" s="11">
        <v>9</v>
      </c>
      <c r="U5" s="11">
        <v>5</v>
      </c>
      <c r="V5" s="1"/>
      <c r="W5" s="1"/>
      <c r="X5" s="1"/>
      <c r="Y5" s="1"/>
      <c r="Z5" s="1"/>
    </row>
    <row r="6" spans="1:26" ht="24" customHeight="1" x14ac:dyDescent="0.25">
      <c r="A6" s="7" t="s">
        <v>28</v>
      </c>
      <c r="B6" s="8">
        <v>36</v>
      </c>
      <c r="C6" s="8">
        <v>34</v>
      </c>
      <c r="D6" s="12"/>
      <c r="E6" s="12"/>
      <c r="F6" s="12"/>
      <c r="G6" s="13"/>
      <c r="H6" s="14"/>
      <c r="I6" s="14"/>
      <c r="J6" s="14"/>
      <c r="K6" s="15">
        <v>2</v>
      </c>
      <c r="L6" s="15">
        <v>4</v>
      </c>
      <c r="M6" s="14"/>
      <c r="N6" s="14"/>
      <c r="O6" s="15">
        <v>3</v>
      </c>
      <c r="P6" s="15">
        <v>2</v>
      </c>
      <c r="Q6" s="14"/>
      <c r="R6" s="15">
        <v>2</v>
      </c>
      <c r="S6" s="15">
        <v>14</v>
      </c>
      <c r="T6" s="15">
        <v>7</v>
      </c>
      <c r="U6" s="15">
        <v>4</v>
      </c>
      <c r="V6" s="1"/>
      <c r="W6" s="1"/>
      <c r="X6" s="1"/>
      <c r="Y6" s="1"/>
      <c r="Z6" s="1"/>
    </row>
    <row r="7" spans="1:26" ht="27.75" customHeight="1" x14ac:dyDescent="0.25">
      <c r="A7" s="7" t="s">
        <v>29</v>
      </c>
      <c r="B7" s="16">
        <v>35</v>
      </c>
      <c r="C7" s="16">
        <v>31</v>
      </c>
      <c r="D7" s="10">
        <v>2</v>
      </c>
      <c r="E7" s="17"/>
      <c r="F7" s="17"/>
      <c r="G7" s="17"/>
      <c r="H7" s="18"/>
      <c r="I7" s="18"/>
      <c r="J7" s="18"/>
      <c r="K7" s="11">
        <v>1</v>
      </c>
      <c r="L7" s="11">
        <v>3</v>
      </c>
      <c r="M7" s="11">
        <v>3</v>
      </c>
      <c r="N7" s="18"/>
      <c r="O7" s="11">
        <v>7</v>
      </c>
      <c r="P7" s="18"/>
      <c r="Q7" s="18"/>
      <c r="R7" s="11">
        <v>13</v>
      </c>
      <c r="S7" s="11">
        <v>9</v>
      </c>
      <c r="T7" s="11">
        <v>15</v>
      </c>
      <c r="U7" s="11">
        <v>4</v>
      </c>
      <c r="V7" s="1"/>
      <c r="W7" s="1"/>
      <c r="X7" s="1"/>
      <c r="Y7" s="1"/>
      <c r="Z7" s="1"/>
    </row>
    <row r="8" spans="1:26" ht="18.75" customHeight="1" x14ac:dyDescent="0.25">
      <c r="A8" s="179"/>
      <c r="B8" s="178">
        <f t="shared" ref="B8:N8" si="0">B5+B6+B7</f>
        <v>105</v>
      </c>
      <c r="C8" s="178">
        <f t="shared" si="0"/>
        <v>93</v>
      </c>
      <c r="D8" s="13">
        <f t="shared" si="0"/>
        <v>4</v>
      </c>
      <c r="E8" s="13">
        <f t="shared" si="0"/>
        <v>4</v>
      </c>
      <c r="F8" s="13">
        <f t="shared" si="0"/>
        <v>5</v>
      </c>
      <c r="G8" s="13">
        <f t="shared" si="0"/>
        <v>6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4</v>
      </c>
      <c r="L8" s="14">
        <f t="shared" si="0"/>
        <v>7</v>
      </c>
      <c r="M8" s="14">
        <f t="shared" si="0"/>
        <v>3</v>
      </c>
      <c r="N8" s="14">
        <f t="shared" si="0"/>
        <v>0</v>
      </c>
      <c r="O8" s="14">
        <f>P5+O6+O7</f>
        <v>16</v>
      </c>
      <c r="P8" s="14">
        <v>4</v>
      </c>
      <c r="Q8" s="14">
        <v>1</v>
      </c>
      <c r="R8" s="14">
        <f>S5+R6+R7</f>
        <v>29</v>
      </c>
      <c r="S8" s="14">
        <f t="shared" ref="S8:U8" si="1">S5+S6+S7</f>
        <v>37</v>
      </c>
      <c r="T8" s="14">
        <f t="shared" si="1"/>
        <v>31</v>
      </c>
      <c r="U8" s="14">
        <f t="shared" si="1"/>
        <v>13</v>
      </c>
      <c r="V8" s="1"/>
      <c r="W8" s="1"/>
      <c r="X8" s="1"/>
      <c r="Y8" s="1"/>
      <c r="Z8" s="1"/>
    </row>
    <row r="9" spans="1:26" ht="25.5" customHeight="1" x14ac:dyDescent="0.25">
      <c r="A9" s="149"/>
      <c r="B9" s="149"/>
      <c r="C9" s="149"/>
      <c r="D9" s="19">
        <f>D8/C8</f>
        <v>4.3010752688172046E-2</v>
      </c>
      <c r="E9" s="19">
        <f>E8/C8</f>
        <v>4.3010752688172046E-2</v>
      </c>
      <c r="F9" s="19">
        <f>F8/C8</f>
        <v>5.3763440860215055E-2</v>
      </c>
      <c r="G9" s="19">
        <f>G8/C8</f>
        <v>6.4516129032258063E-2</v>
      </c>
      <c r="H9" s="20">
        <f>H8/C8</f>
        <v>0</v>
      </c>
      <c r="I9" s="20">
        <f>I8/C8</f>
        <v>0</v>
      </c>
      <c r="J9" s="20">
        <f>J8/C8</f>
        <v>0</v>
      </c>
      <c r="K9" s="20">
        <f>K8/C8</f>
        <v>4.3010752688172046E-2</v>
      </c>
      <c r="L9" s="20">
        <f>L8/C8</f>
        <v>7.5268817204301078E-2</v>
      </c>
      <c r="M9" s="20">
        <f>M8/C8</f>
        <v>3.2258064516129031E-2</v>
      </c>
      <c r="N9" s="20">
        <f>N8/C8</f>
        <v>0</v>
      </c>
      <c r="O9" s="20">
        <f>O8/C8</f>
        <v>0.17204301075268819</v>
      </c>
      <c r="P9" s="20">
        <f>P8/C8</f>
        <v>4.3010752688172046E-2</v>
      </c>
      <c r="Q9" s="20">
        <f>Q8/C8</f>
        <v>1.0752688172043012E-2</v>
      </c>
      <c r="R9" s="20">
        <f>R8/C8</f>
        <v>0.31182795698924731</v>
      </c>
      <c r="S9" s="20">
        <f>S8/C8</f>
        <v>0.39784946236559138</v>
      </c>
      <c r="T9" s="20">
        <f>T8/C8</f>
        <v>0.33333333333333331</v>
      </c>
      <c r="U9" s="20">
        <f>U8/C8</f>
        <v>0.13978494623655913</v>
      </c>
      <c r="V9" s="1"/>
      <c r="W9" s="1"/>
      <c r="X9" s="1"/>
      <c r="Y9" s="1"/>
      <c r="Z9" s="1"/>
    </row>
    <row r="10" spans="1:26" ht="22.5" customHeight="1" x14ac:dyDescent="0.25">
      <c r="A10" s="7" t="s">
        <v>30</v>
      </c>
      <c r="B10" s="8">
        <v>32</v>
      </c>
      <c r="C10" s="8">
        <v>27</v>
      </c>
      <c r="D10" s="10">
        <v>0</v>
      </c>
      <c r="E10" s="10">
        <v>3</v>
      </c>
      <c r="F10" s="10">
        <v>0</v>
      </c>
      <c r="G10" s="10">
        <v>7</v>
      </c>
      <c r="H10" s="11">
        <v>0</v>
      </c>
      <c r="I10" s="11">
        <v>0</v>
      </c>
      <c r="J10" s="11">
        <v>2</v>
      </c>
      <c r="K10" s="11">
        <v>0</v>
      </c>
      <c r="L10" s="11">
        <v>2</v>
      </c>
      <c r="M10" s="11">
        <v>0</v>
      </c>
      <c r="N10" s="11">
        <v>2</v>
      </c>
      <c r="O10" s="11">
        <v>0</v>
      </c>
      <c r="P10" s="11">
        <v>1</v>
      </c>
      <c r="Q10" s="11">
        <v>1</v>
      </c>
      <c r="R10" s="11">
        <v>4</v>
      </c>
      <c r="S10" s="11">
        <v>3</v>
      </c>
      <c r="T10" s="11">
        <v>11</v>
      </c>
      <c r="U10" s="11">
        <v>2</v>
      </c>
      <c r="V10" s="1"/>
      <c r="W10" s="1"/>
      <c r="X10" s="1"/>
      <c r="Y10" s="1"/>
      <c r="Z10" s="1"/>
    </row>
    <row r="11" spans="1:26" ht="21.75" customHeight="1" x14ac:dyDescent="0.25">
      <c r="A11" s="7" t="s">
        <v>31</v>
      </c>
      <c r="B11" s="8">
        <v>27</v>
      </c>
      <c r="C11" s="8">
        <v>18</v>
      </c>
      <c r="D11" s="21">
        <v>1</v>
      </c>
      <c r="E11" s="21">
        <v>0</v>
      </c>
      <c r="F11" s="21">
        <v>4</v>
      </c>
      <c r="G11" s="10">
        <v>2</v>
      </c>
      <c r="H11" s="11">
        <v>0</v>
      </c>
      <c r="I11" s="11">
        <v>0</v>
      </c>
      <c r="J11" s="11">
        <v>2</v>
      </c>
      <c r="K11" s="11">
        <v>1</v>
      </c>
      <c r="L11" s="11">
        <v>1</v>
      </c>
      <c r="M11" s="11">
        <v>2</v>
      </c>
      <c r="N11" s="11">
        <v>0</v>
      </c>
      <c r="O11" s="11">
        <v>0</v>
      </c>
      <c r="P11" s="11">
        <v>0</v>
      </c>
      <c r="Q11" s="11">
        <v>1</v>
      </c>
      <c r="R11" s="11">
        <v>0</v>
      </c>
      <c r="S11" s="11">
        <v>5</v>
      </c>
      <c r="T11" s="11">
        <v>13</v>
      </c>
      <c r="U11" s="11">
        <v>0</v>
      </c>
      <c r="V11" s="1"/>
      <c r="W11" s="1"/>
      <c r="X11" s="1"/>
      <c r="Y11" s="1"/>
      <c r="Z11" s="1"/>
    </row>
    <row r="12" spans="1:26" ht="23.25" customHeight="1" x14ac:dyDescent="0.25">
      <c r="A12" s="7" t="s">
        <v>32</v>
      </c>
      <c r="B12" s="8">
        <v>26</v>
      </c>
      <c r="C12" s="8">
        <v>19</v>
      </c>
      <c r="D12" s="9">
        <v>2</v>
      </c>
      <c r="E12" s="9">
        <v>0</v>
      </c>
      <c r="F12" s="9">
        <v>1</v>
      </c>
      <c r="G12" s="10">
        <v>2</v>
      </c>
      <c r="H12" s="11">
        <v>3</v>
      </c>
      <c r="I12" s="11">
        <v>0</v>
      </c>
      <c r="J12" s="11">
        <v>0</v>
      </c>
      <c r="K12" s="11">
        <v>0</v>
      </c>
      <c r="L12" s="11">
        <v>1</v>
      </c>
      <c r="M12" s="11">
        <v>6</v>
      </c>
      <c r="N12" s="11">
        <v>0</v>
      </c>
      <c r="O12" s="11">
        <v>6</v>
      </c>
      <c r="P12" s="11">
        <v>0</v>
      </c>
      <c r="Q12" s="11">
        <v>1</v>
      </c>
      <c r="R12" s="11">
        <v>8</v>
      </c>
      <c r="S12" s="11">
        <v>7</v>
      </c>
      <c r="T12" s="11">
        <v>14</v>
      </c>
      <c r="U12" s="11">
        <v>0</v>
      </c>
      <c r="V12" s="1"/>
      <c r="W12" s="1"/>
      <c r="X12" s="1"/>
      <c r="Y12" s="1"/>
      <c r="Z12" s="1"/>
    </row>
    <row r="13" spans="1:26" ht="22.5" customHeight="1" x14ac:dyDescent="0.25">
      <c r="A13" s="179"/>
      <c r="B13" s="175">
        <f t="shared" ref="B13:I13" si="2">B10+B11+B12</f>
        <v>85</v>
      </c>
      <c r="C13" s="175">
        <f t="shared" si="2"/>
        <v>64</v>
      </c>
      <c r="D13" s="12">
        <f t="shared" si="2"/>
        <v>3</v>
      </c>
      <c r="E13" s="12">
        <f t="shared" si="2"/>
        <v>3</v>
      </c>
      <c r="F13" s="12">
        <f t="shared" si="2"/>
        <v>5</v>
      </c>
      <c r="G13" s="13">
        <f t="shared" si="2"/>
        <v>11</v>
      </c>
      <c r="H13" s="14">
        <f t="shared" si="2"/>
        <v>3</v>
      </c>
      <c r="I13" s="14">
        <f t="shared" si="2"/>
        <v>0</v>
      </c>
      <c r="J13" s="14">
        <f>J10</f>
        <v>2</v>
      </c>
      <c r="K13" s="14">
        <f t="shared" ref="K13:U13" si="3">K10+K11+K12</f>
        <v>1</v>
      </c>
      <c r="L13" s="14">
        <f t="shared" si="3"/>
        <v>4</v>
      </c>
      <c r="M13" s="14">
        <f t="shared" si="3"/>
        <v>8</v>
      </c>
      <c r="N13" s="14">
        <f t="shared" si="3"/>
        <v>2</v>
      </c>
      <c r="O13" s="14">
        <f t="shared" si="3"/>
        <v>6</v>
      </c>
      <c r="P13" s="14">
        <f t="shared" si="3"/>
        <v>1</v>
      </c>
      <c r="Q13" s="14">
        <f t="shared" si="3"/>
        <v>3</v>
      </c>
      <c r="R13" s="14">
        <f t="shared" si="3"/>
        <v>12</v>
      </c>
      <c r="S13" s="14">
        <f t="shared" si="3"/>
        <v>15</v>
      </c>
      <c r="T13" s="14">
        <f t="shared" si="3"/>
        <v>38</v>
      </c>
      <c r="U13" s="14">
        <f t="shared" si="3"/>
        <v>2</v>
      </c>
      <c r="V13" s="1"/>
      <c r="W13" s="1"/>
      <c r="X13" s="1"/>
      <c r="Y13" s="1"/>
      <c r="Z13" s="1"/>
    </row>
    <row r="14" spans="1:26" ht="21.75" customHeight="1" x14ac:dyDescent="0.25">
      <c r="A14" s="149"/>
      <c r="B14" s="149"/>
      <c r="C14" s="149"/>
      <c r="D14" s="19">
        <f>D13/C13</f>
        <v>4.6875E-2</v>
      </c>
      <c r="E14" s="19">
        <f>E13/C13</f>
        <v>4.6875E-2</v>
      </c>
      <c r="F14" s="19">
        <f>F13/C13</f>
        <v>7.8125E-2</v>
      </c>
      <c r="G14" s="19">
        <f>G13/C13</f>
        <v>0.171875</v>
      </c>
      <c r="H14" s="20">
        <f>H13/C13</f>
        <v>4.6875E-2</v>
      </c>
      <c r="I14" s="20">
        <f>I13/C13</f>
        <v>0</v>
      </c>
      <c r="J14" s="20">
        <f>J13/C13</f>
        <v>3.125E-2</v>
      </c>
      <c r="K14" s="20">
        <f>K13/C13</f>
        <v>1.5625E-2</v>
      </c>
      <c r="L14" s="20">
        <f>L13/C13</f>
        <v>6.25E-2</v>
      </c>
      <c r="M14" s="20">
        <v>0.06</v>
      </c>
      <c r="N14" s="20">
        <v>0.03</v>
      </c>
      <c r="O14" s="20">
        <f>O13/C13</f>
        <v>9.375E-2</v>
      </c>
      <c r="P14" s="20">
        <f>P13/C13</f>
        <v>1.5625E-2</v>
      </c>
      <c r="Q14" s="20">
        <f>Q13/C13</f>
        <v>4.6875E-2</v>
      </c>
      <c r="R14" s="20">
        <f>R13/C13</f>
        <v>0.1875</v>
      </c>
      <c r="S14" s="20">
        <f>S13/C13</f>
        <v>0.234375</v>
      </c>
      <c r="T14" s="20">
        <f>T13/C13</f>
        <v>0.59375</v>
      </c>
      <c r="U14" s="20">
        <f>U13/C13</f>
        <v>3.125E-2</v>
      </c>
      <c r="V14" s="1"/>
      <c r="W14" s="1"/>
      <c r="X14" s="1"/>
      <c r="Y14" s="1"/>
      <c r="Z14" s="1"/>
    </row>
    <row r="15" spans="1:26" ht="23.25" customHeight="1" x14ac:dyDescent="0.25">
      <c r="A15" s="7" t="s">
        <v>45</v>
      </c>
      <c r="B15" s="8">
        <v>28</v>
      </c>
      <c r="C15" s="8">
        <v>24</v>
      </c>
      <c r="D15" s="9">
        <v>0</v>
      </c>
      <c r="E15" s="9">
        <v>0</v>
      </c>
      <c r="F15" s="9">
        <v>0</v>
      </c>
      <c r="G15" s="10">
        <v>2</v>
      </c>
      <c r="H15" s="11">
        <v>3</v>
      </c>
      <c r="I15" s="11">
        <v>0</v>
      </c>
      <c r="J15" s="11">
        <v>0</v>
      </c>
      <c r="K15" s="11">
        <v>2</v>
      </c>
      <c r="L15" s="11">
        <v>0</v>
      </c>
      <c r="M15" s="11">
        <v>1</v>
      </c>
      <c r="N15" s="11">
        <v>2</v>
      </c>
      <c r="O15" s="11">
        <v>5</v>
      </c>
      <c r="P15" s="11">
        <v>0</v>
      </c>
      <c r="Q15" s="11">
        <v>6</v>
      </c>
      <c r="R15" s="11">
        <v>5</v>
      </c>
      <c r="S15" s="11">
        <v>1</v>
      </c>
      <c r="T15" s="11">
        <v>1</v>
      </c>
      <c r="U15" s="11">
        <v>1</v>
      </c>
      <c r="V15" s="1"/>
      <c r="W15" s="1"/>
      <c r="X15" s="1"/>
      <c r="Y15" s="1"/>
      <c r="Z15" s="1"/>
    </row>
    <row r="16" spans="1:26" ht="25.5" customHeight="1" x14ac:dyDescent="0.25">
      <c r="A16" s="7" t="s">
        <v>46</v>
      </c>
      <c r="B16" s="8">
        <v>28</v>
      </c>
      <c r="C16" s="8">
        <v>28</v>
      </c>
      <c r="D16" s="9">
        <v>0</v>
      </c>
      <c r="E16" s="9">
        <v>0</v>
      </c>
      <c r="F16" s="9">
        <v>0</v>
      </c>
      <c r="G16" s="10">
        <v>3</v>
      </c>
      <c r="H16" s="11">
        <v>2</v>
      </c>
      <c r="I16" s="11">
        <v>0</v>
      </c>
      <c r="J16" s="11">
        <v>0</v>
      </c>
      <c r="K16" s="11">
        <v>3</v>
      </c>
      <c r="L16" s="11">
        <v>0</v>
      </c>
      <c r="M16" s="11">
        <v>1</v>
      </c>
      <c r="N16" s="11">
        <v>4</v>
      </c>
      <c r="O16" s="11">
        <v>4</v>
      </c>
      <c r="P16" s="11">
        <v>1</v>
      </c>
      <c r="Q16" s="11">
        <v>3</v>
      </c>
      <c r="R16" s="11">
        <v>4</v>
      </c>
      <c r="S16" s="11">
        <v>2</v>
      </c>
      <c r="T16" s="11">
        <v>1</v>
      </c>
      <c r="U16" s="11">
        <v>3</v>
      </c>
      <c r="V16" s="1"/>
      <c r="W16" s="1"/>
      <c r="X16" s="1"/>
      <c r="Y16" s="1"/>
      <c r="Z16" s="1"/>
    </row>
    <row r="17" spans="1:26" ht="24" customHeight="1" x14ac:dyDescent="0.25">
      <c r="A17" s="7" t="s">
        <v>47</v>
      </c>
      <c r="B17" s="8">
        <v>25</v>
      </c>
      <c r="C17" s="8">
        <v>18</v>
      </c>
      <c r="D17" s="9">
        <v>0</v>
      </c>
      <c r="E17" s="9">
        <v>0</v>
      </c>
      <c r="F17" s="9">
        <v>0</v>
      </c>
      <c r="G17" s="21">
        <v>1</v>
      </c>
      <c r="H17" s="15">
        <v>4</v>
      </c>
      <c r="I17" s="15">
        <v>0</v>
      </c>
      <c r="J17" s="15">
        <v>0</v>
      </c>
      <c r="K17" s="15">
        <v>2</v>
      </c>
      <c r="L17" s="15">
        <v>0</v>
      </c>
      <c r="M17" s="15">
        <v>1</v>
      </c>
      <c r="N17" s="15">
        <v>0</v>
      </c>
      <c r="O17" s="15">
        <v>2</v>
      </c>
      <c r="P17" s="15">
        <v>1</v>
      </c>
      <c r="Q17" s="15">
        <v>2</v>
      </c>
      <c r="R17" s="15">
        <v>1</v>
      </c>
      <c r="S17" s="15">
        <v>1</v>
      </c>
      <c r="T17" s="15">
        <v>1</v>
      </c>
      <c r="U17" s="15">
        <v>2</v>
      </c>
      <c r="V17" s="1"/>
      <c r="W17" s="1"/>
      <c r="X17" s="1"/>
      <c r="Y17" s="1"/>
      <c r="Z17" s="1"/>
    </row>
    <row r="18" spans="1:26" ht="25.5" customHeight="1" x14ac:dyDescent="0.25">
      <c r="A18" s="179"/>
      <c r="B18" s="175">
        <f t="shared" ref="B18:L18" si="4">B15+B16+B17</f>
        <v>81</v>
      </c>
      <c r="C18" s="175">
        <f t="shared" si="4"/>
        <v>70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6</v>
      </c>
      <c r="H18" s="30">
        <f t="shared" si="4"/>
        <v>9</v>
      </c>
      <c r="I18" s="30">
        <f t="shared" si="4"/>
        <v>0</v>
      </c>
      <c r="J18" s="30">
        <f t="shared" si="4"/>
        <v>0</v>
      </c>
      <c r="K18" s="30">
        <f t="shared" si="4"/>
        <v>7</v>
      </c>
      <c r="L18" s="30">
        <f t="shared" si="4"/>
        <v>0</v>
      </c>
      <c r="M18" s="30">
        <f>M15+M17+M16</f>
        <v>3</v>
      </c>
      <c r="N18" s="30">
        <f>N15+N16+N17</f>
        <v>6</v>
      </c>
      <c r="O18" s="30">
        <f>O16+O17</f>
        <v>6</v>
      </c>
      <c r="P18" s="30">
        <f t="shared" ref="P18:U18" si="5">P15+P16+P17</f>
        <v>2</v>
      </c>
      <c r="Q18" s="30">
        <f t="shared" si="5"/>
        <v>11</v>
      </c>
      <c r="R18" s="30">
        <f t="shared" si="5"/>
        <v>10</v>
      </c>
      <c r="S18" s="30">
        <f t="shared" si="5"/>
        <v>4</v>
      </c>
      <c r="T18" s="30">
        <f t="shared" si="5"/>
        <v>3</v>
      </c>
      <c r="U18" s="30">
        <f t="shared" si="5"/>
        <v>6</v>
      </c>
      <c r="V18" s="1"/>
      <c r="W18" s="1"/>
      <c r="X18" s="1"/>
      <c r="Y18" s="1"/>
      <c r="Z18" s="1"/>
    </row>
    <row r="19" spans="1:26" ht="24.75" customHeight="1" x14ac:dyDescent="0.25">
      <c r="A19" s="150"/>
      <c r="B19" s="150"/>
      <c r="C19" s="150"/>
      <c r="D19" s="31">
        <f>D18/C18</f>
        <v>0</v>
      </c>
      <c r="E19" s="31">
        <f>E18/C18</f>
        <v>0</v>
      </c>
      <c r="F19" s="31">
        <f>F18/C18</f>
        <v>0</v>
      </c>
      <c r="G19" s="31">
        <f>G18/C18</f>
        <v>8.5714285714285715E-2</v>
      </c>
      <c r="H19" s="32">
        <f>H18/C18</f>
        <v>0.12857142857142856</v>
      </c>
      <c r="I19" s="32">
        <f>I18/C18</f>
        <v>0</v>
      </c>
      <c r="J19" s="32">
        <f>J18/C18</f>
        <v>0</v>
      </c>
      <c r="K19" s="32">
        <f>K18/C18</f>
        <v>0.1</v>
      </c>
      <c r="L19" s="32">
        <f>L18/C18</f>
        <v>0</v>
      </c>
      <c r="M19" s="32">
        <f>M18/C18</f>
        <v>4.2857142857142858E-2</v>
      </c>
      <c r="N19" s="32">
        <f>N18/C18</f>
        <v>8.5714285714285715E-2</v>
      </c>
      <c r="O19" s="32">
        <f>O18/C18</f>
        <v>8.5714285714285715E-2</v>
      </c>
      <c r="P19" s="32">
        <f>P18/C18</f>
        <v>2.8571428571428571E-2</v>
      </c>
      <c r="Q19" s="32">
        <f>Q18/C18</f>
        <v>0.15714285714285714</v>
      </c>
      <c r="R19" s="32">
        <f>R18/C18</f>
        <v>0.14285714285714285</v>
      </c>
      <c r="S19" s="32">
        <f>S18/C18</f>
        <v>5.7142857142857141E-2</v>
      </c>
      <c r="T19" s="32">
        <f>T18/C18</f>
        <v>4.2857142857142858E-2</v>
      </c>
      <c r="U19" s="32">
        <f>U18/C18</f>
        <v>8.5714285714285715E-2</v>
      </c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5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mergeCells count="30">
    <mergeCell ref="B18:B19"/>
    <mergeCell ref="C18:C19"/>
    <mergeCell ref="B13:B14"/>
    <mergeCell ref="A8:A9"/>
    <mergeCell ref="A13:A14"/>
    <mergeCell ref="A18:A19"/>
    <mergeCell ref="C13:C14"/>
    <mergeCell ref="A1:W1"/>
    <mergeCell ref="I3:I4"/>
    <mergeCell ref="B3:C3"/>
    <mergeCell ref="A3:A4"/>
    <mergeCell ref="B8:B9"/>
    <mergeCell ref="C8:C9"/>
    <mergeCell ref="G3:G4"/>
    <mergeCell ref="F3:F4"/>
    <mergeCell ref="D3:D4"/>
    <mergeCell ref="E3:E4"/>
    <mergeCell ref="J3:J4"/>
    <mergeCell ref="L3:L4"/>
    <mergeCell ref="K3:K4"/>
    <mergeCell ref="H3:H4"/>
    <mergeCell ref="M3:M4"/>
    <mergeCell ref="N3:N4"/>
    <mergeCell ref="O3:O4"/>
    <mergeCell ref="U3:U4"/>
    <mergeCell ref="T3:T4"/>
    <mergeCell ref="R3:R4"/>
    <mergeCell ref="S3:S4"/>
    <mergeCell ref="Q3:Q4"/>
    <mergeCell ref="P3:P4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L18" workbookViewId="0">
      <selection activeCell="AA1" sqref="AA1:AI34"/>
    </sheetView>
  </sheetViews>
  <sheetFormatPr defaultColWidth="14.42578125" defaultRowHeight="15" customHeight="1" x14ac:dyDescent="0.25"/>
  <cols>
    <col min="1" max="1" width="4.7109375" customWidth="1"/>
    <col min="2" max="2" width="5" customWidth="1"/>
    <col min="3" max="3" width="3.5703125" customWidth="1"/>
    <col min="4" max="4" width="4.42578125" customWidth="1"/>
    <col min="5" max="5" width="4.28515625" customWidth="1"/>
    <col min="6" max="6" width="4.7109375" customWidth="1"/>
    <col min="7" max="8" width="3.140625" customWidth="1"/>
    <col min="9" max="9" width="4.140625" customWidth="1"/>
    <col min="10" max="10" width="4.42578125" customWidth="1"/>
    <col min="11" max="11" width="4.5703125" customWidth="1"/>
    <col min="12" max="12" width="4.140625" customWidth="1"/>
    <col min="13" max="13" width="4" customWidth="1"/>
    <col min="14" max="14" width="3.140625" customWidth="1"/>
    <col min="15" max="15" width="5.5703125" customWidth="1"/>
    <col min="16" max="17" width="4.28515625" customWidth="1"/>
    <col min="18" max="18" width="4.7109375" customWidth="1"/>
    <col min="19" max="19" width="4.140625" customWidth="1"/>
    <col min="20" max="29" width="2.570312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1.5" customHeight="1" x14ac:dyDescent="0.35">
      <c r="A2" s="57"/>
      <c r="B2" s="1"/>
      <c r="C2" s="1"/>
      <c r="D2" s="1"/>
      <c r="E2" s="1"/>
      <c r="F2" s="181" t="s">
        <v>57</v>
      </c>
      <c r="G2" s="173"/>
      <c r="H2" s="173"/>
      <c r="I2" s="173"/>
      <c r="J2" s="173"/>
      <c r="K2" s="17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02" customHeight="1" x14ac:dyDescent="0.25">
      <c r="A3" s="60"/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 s="18" t="s">
        <v>24</v>
      </c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55.5" customHeight="1" x14ac:dyDescent="0.25">
      <c r="A4" s="63" t="s">
        <v>74</v>
      </c>
      <c r="B4" s="105">
        <v>0.04</v>
      </c>
      <c r="C4" s="105">
        <v>0.04</v>
      </c>
      <c r="D4" s="105">
        <v>0.05</v>
      </c>
      <c r="E4" s="106">
        <v>0.06</v>
      </c>
      <c r="F4" s="106"/>
      <c r="G4" s="106"/>
      <c r="H4" s="106"/>
      <c r="I4" s="106">
        <v>0.04</v>
      </c>
      <c r="J4" s="106">
        <v>0.08</v>
      </c>
      <c r="K4" s="107">
        <v>0.03</v>
      </c>
      <c r="L4" s="105"/>
      <c r="M4" s="106">
        <v>0.17</v>
      </c>
      <c r="N4" s="106">
        <v>0.04</v>
      </c>
      <c r="O4" s="106">
        <v>0.01</v>
      </c>
      <c r="P4" s="106">
        <v>0.31</v>
      </c>
      <c r="Q4" s="106">
        <v>0.4</v>
      </c>
      <c r="R4" s="106">
        <v>0.33</v>
      </c>
      <c r="S4" s="108">
        <v>0.14000000000000001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55.5" customHeight="1" x14ac:dyDescent="0.25">
      <c r="A5" s="63" t="s">
        <v>105</v>
      </c>
      <c r="B5" s="105"/>
      <c r="C5" s="105"/>
      <c r="D5" s="105"/>
      <c r="E5" s="106"/>
      <c r="F5" s="106"/>
      <c r="G5" s="106"/>
      <c r="H5" s="106"/>
      <c r="I5" s="106"/>
      <c r="J5" s="106"/>
      <c r="K5" s="107"/>
      <c r="L5" s="105"/>
      <c r="M5" s="106"/>
      <c r="N5" s="106"/>
      <c r="O5" s="106"/>
      <c r="P5" s="106"/>
      <c r="Q5" s="106"/>
      <c r="R5" s="106"/>
      <c r="S5" s="108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1.5" customHeight="1" x14ac:dyDescent="0.35">
      <c r="A7" s="57"/>
      <c r="B7" s="1"/>
      <c r="C7" s="1"/>
      <c r="D7" s="1"/>
      <c r="E7" s="1"/>
      <c r="F7" s="181" t="s">
        <v>2</v>
      </c>
      <c r="G7" s="173"/>
      <c r="H7" s="173"/>
      <c r="I7" s="173"/>
      <c r="J7" s="173"/>
      <c r="K7" s="17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02" customHeight="1" x14ac:dyDescent="0.25">
      <c r="A8" s="60"/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8" t="s">
        <v>18</v>
      </c>
      <c r="N8" s="18" t="s">
        <v>19</v>
      </c>
      <c r="O8" s="18" t="s">
        <v>20</v>
      </c>
      <c r="P8" s="18" t="s">
        <v>21</v>
      </c>
      <c r="Q8" s="18" t="s">
        <v>22</v>
      </c>
      <c r="R8" s="18" t="s">
        <v>23</v>
      </c>
      <c r="S8" s="18" t="s">
        <v>24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55.5" customHeight="1" x14ac:dyDescent="0.25">
      <c r="A9" s="63" t="s">
        <v>106</v>
      </c>
      <c r="B9" s="105">
        <v>0.12</v>
      </c>
      <c r="C9" s="105"/>
      <c r="D9" s="105"/>
      <c r="E9" s="106">
        <v>0.1</v>
      </c>
      <c r="F9" s="106"/>
      <c r="G9" s="106"/>
      <c r="H9" s="106"/>
      <c r="I9" s="106">
        <v>0.14000000000000001</v>
      </c>
      <c r="J9" s="106">
        <v>0.03</v>
      </c>
      <c r="K9" s="107"/>
      <c r="L9" s="105">
        <v>0.1</v>
      </c>
      <c r="M9" s="106">
        <v>7.0000000000000007E-2</v>
      </c>
      <c r="N9" s="106">
        <v>7.0000000000000007E-2</v>
      </c>
      <c r="O9" s="106">
        <v>0.02</v>
      </c>
      <c r="P9" s="106">
        <v>0.2</v>
      </c>
      <c r="Q9" s="106">
        <v>0.31</v>
      </c>
      <c r="R9" s="106">
        <v>0.64</v>
      </c>
      <c r="S9" s="108">
        <v>0.1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55.5" customHeight="1" x14ac:dyDescent="0.25">
      <c r="A10" s="63" t="s">
        <v>73</v>
      </c>
      <c r="B10" s="105">
        <v>0.13</v>
      </c>
      <c r="C10" s="105"/>
      <c r="D10" s="105">
        <v>0.05</v>
      </c>
      <c r="E10" s="106">
        <v>0.04</v>
      </c>
      <c r="F10" s="106">
        <v>0.01</v>
      </c>
      <c r="G10" s="106"/>
      <c r="H10" s="106"/>
      <c r="I10" s="106">
        <v>0.09</v>
      </c>
      <c r="J10" s="106">
        <v>0.06</v>
      </c>
      <c r="K10" s="107">
        <v>0.05</v>
      </c>
      <c r="L10" s="105"/>
      <c r="M10" s="106">
        <v>0.08</v>
      </c>
      <c r="N10" s="106">
        <v>0.05</v>
      </c>
      <c r="O10" s="106">
        <v>0.01</v>
      </c>
      <c r="P10" s="106">
        <v>0.23</v>
      </c>
      <c r="Q10" s="106">
        <v>0.3</v>
      </c>
      <c r="R10" s="106">
        <v>0.49</v>
      </c>
      <c r="S10" s="108">
        <v>0.08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55.5" customHeight="1" x14ac:dyDescent="0.25">
      <c r="A11" s="63" t="s">
        <v>74</v>
      </c>
      <c r="B11" s="105">
        <v>0.05</v>
      </c>
      <c r="C11" s="105">
        <v>0.05</v>
      </c>
      <c r="D11" s="105">
        <v>0.08</v>
      </c>
      <c r="E11" s="106">
        <v>0.17</v>
      </c>
      <c r="F11" s="106">
        <v>0.05</v>
      </c>
      <c r="G11" s="106"/>
      <c r="H11" s="106">
        <v>0.03</v>
      </c>
      <c r="I11" s="106">
        <v>0.02</v>
      </c>
      <c r="J11" s="106">
        <v>0.06</v>
      </c>
      <c r="K11" s="107">
        <v>0.06</v>
      </c>
      <c r="L11" s="105">
        <v>0.03</v>
      </c>
      <c r="M11" s="106">
        <v>0.09</v>
      </c>
      <c r="N11" s="106">
        <v>0.02</v>
      </c>
      <c r="O11" s="106">
        <v>0.05</v>
      </c>
      <c r="P11" s="106">
        <v>0.19</v>
      </c>
      <c r="Q11" s="106">
        <v>0.23</v>
      </c>
      <c r="R11" s="106">
        <v>0.59</v>
      </c>
      <c r="S11" s="108">
        <v>0.03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9.25" customHeight="1" x14ac:dyDescent="0.35">
      <c r="A13" s="57"/>
      <c r="B13" s="1"/>
      <c r="C13" s="1"/>
      <c r="D13" s="1"/>
      <c r="E13" s="1"/>
      <c r="F13" s="181" t="s">
        <v>53</v>
      </c>
      <c r="G13" s="173"/>
      <c r="H13" s="173"/>
      <c r="I13" s="173"/>
      <c r="J13" s="173"/>
      <c r="K13" s="17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5" customHeight="1" x14ac:dyDescent="0.25">
      <c r="A14" s="60"/>
      <c r="B14" s="18" t="s">
        <v>7</v>
      </c>
      <c r="C14" s="18" t="s">
        <v>8</v>
      </c>
      <c r="D14" s="18" t="s">
        <v>9</v>
      </c>
      <c r="E14" s="18" t="s">
        <v>10</v>
      </c>
      <c r="F14" s="18" t="s">
        <v>11</v>
      </c>
      <c r="G14" s="18" t="s">
        <v>12</v>
      </c>
      <c r="H14" s="18" t="s">
        <v>13</v>
      </c>
      <c r="I14" s="18" t="s">
        <v>14</v>
      </c>
      <c r="J14" s="18" t="s">
        <v>15</v>
      </c>
      <c r="K14" s="18" t="s">
        <v>16</v>
      </c>
      <c r="L14" s="18" t="s">
        <v>17</v>
      </c>
      <c r="M14" s="18" t="s">
        <v>18</v>
      </c>
      <c r="N14" s="18" t="s">
        <v>19</v>
      </c>
      <c r="O14" s="18" t="s">
        <v>20</v>
      </c>
      <c r="P14" s="18" t="s">
        <v>21</v>
      </c>
      <c r="Q14" s="18" t="s">
        <v>22</v>
      </c>
      <c r="R14" s="18" t="s">
        <v>23</v>
      </c>
      <c r="S14" s="18" t="s">
        <v>24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48" customHeight="1" x14ac:dyDescent="0.25">
      <c r="A15" s="63" t="s">
        <v>107</v>
      </c>
      <c r="B15" s="105">
        <v>0.23</v>
      </c>
      <c r="C15" s="105"/>
      <c r="D15" s="105">
        <v>0.11</v>
      </c>
      <c r="E15" s="106">
        <v>0.09</v>
      </c>
      <c r="F15" s="106">
        <v>0.01</v>
      </c>
      <c r="G15" s="106"/>
      <c r="H15" s="106">
        <v>0.02</v>
      </c>
      <c r="I15" s="106">
        <v>0.1</v>
      </c>
      <c r="J15" s="106">
        <v>0.14000000000000001</v>
      </c>
      <c r="K15" s="107">
        <v>0.12</v>
      </c>
      <c r="L15" s="105"/>
      <c r="M15" s="106">
        <v>0.02</v>
      </c>
      <c r="N15" s="106">
        <v>0.05</v>
      </c>
      <c r="O15" s="106">
        <v>0.01</v>
      </c>
      <c r="P15" s="106">
        <v>0.27</v>
      </c>
      <c r="Q15" s="106">
        <v>0.32</v>
      </c>
      <c r="R15" s="106">
        <v>0.69</v>
      </c>
      <c r="S15" s="108">
        <v>0.15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8" customHeight="1" x14ac:dyDescent="0.25">
      <c r="A16" s="63" t="s">
        <v>108</v>
      </c>
      <c r="B16" s="105">
        <v>0.15</v>
      </c>
      <c r="C16" s="105">
        <v>0.03</v>
      </c>
      <c r="D16" s="105">
        <v>0.08</v>
      </c>
      <c r="E16" s="106">
        <v>0.1</v>
      </c>
      <c r="F16" s="106">
        <v>0.08</v>
      </c>
      <c r="G16" s="106">
        <v>0.01</v>
      </c>
      <c r="H16" s="106"/>
      <c r="I16" s="106">
        <v>0.23</v>
      </c>
      <c r="J16" s="106">
        <v>0.1</v>
      </c>
      <c r="K16" s="107"/>
      <c r="L16" s="105"/>
      <c r="M16" s="106">
        <v>0.3</v>
      </c>
      <c r="N16" s="106">
        <v>0.05</v>
      </c>
      <c r="O16" s="106">
        <v>0.01</v>
      </c>
      <c r="P16" s="106">
        <v>0.28000000000000003</v>
      </c>
      <c r="Q16" s="106">
        <v>0.28999999999999998</v>
      </c>
      <c r="R16" s="106">
        <v>0.44</v>
      </c>
      <c r="S16" s="108">
        <v>0.09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8" customHeight="1" x14ac:dyDescent="0.25">
      <c r="A17" s="63" t="s">
        <v>106</v>
      </c>
      <c r="B17" s="105">
        <v>0.17</v>
      </c>
      <c r="C17" s="105"/>
      <c r="D17" s="105">
        <v>0.1</v>
      </c>
      <c r="E17" s="106">
        <v>0.21</v>
      </c>
      <c r="F17" s="106">
        <v>0.19</v>
      </c>
      <c r="G17" s="106">
        <v>0.02</v>
      </c>
      <c r="H17" s="106"/>
      <c r="I17" s="106">
        <v>0.1</v>
      </c>
      <c r="J17" s="106">
        <v>0.02</v>
      </c>
      <c r="K17" s="107"/>
      <c r="L17" s="105"/>
      <c r="M17" s="106">
        <v>0.24</v>
      </c>
      <c r="N17" s="106"/>
      <c r="O17" s="106">
        <v>0.06</v>
      </c>
      <c r="P17" s="106">
        <v>0.17</v>
      </c>
      <c r="Q17" s="106">
        <v>0.28999999999999998</v>
      </c>
      <c r="R17" s="106">
        <v>0.43</v>
      </c>
      <c r="S17" s="108">
        <v>0.13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55.5" customHeight="1" x14ac:dyDescent="0.25">
      <c r="A18" s="63" t="s">
        <v>73</v>
      </c>
      <c r="B18" s="105">
        <v>0.19</v>
      </c>
      <c r="C18" s="105">
        <v>0.06</v>
      </c>
      <c r="D18" s="105">
        <v>0.08</v>
      </c>
      <c r="E18" s="106">
        <v>0.21</v>
      </c>
      <c r="F18" s="106">
        <v>0.08</v>
      </c>
      <c r="G18" s="106">
        <v>0.04</v>
      </c>
      <c r="H18" s="106"/>
      <c r="I18" s="106">
        <v>0.13</v>
      </c>
      <c r="J18" s="106">
        <v>0.23</v>
      </c>
      <c r="K18" s="107">
        <v>0.06</v>
      </c>
      <c r="L18" s="105"/>
      <c r="M18" s="106">
        <v>0.22</v>
      </c>
      <c r="N18" s="106">
        <v>0.06</v>
      </c>
      <c r="O18" s="106">
        <v>0.04</v>
      </c>
      <c r="P18" s="106">
        <v>0.25</v>
      </c>
      <c r="Q18" s="106">
        <v>0.23</v>
      </c>
      <c r="R18" s="106">
        <v>0.49</v>
      </c>
      <c r="S18" s="108">
        <v>0.05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55.5" customHeight="1" x14ac:dyDescent="0.25">
      <c r="A19" s="63" t="s">
        <v>74</v>
      </c>
      <c r="B19" s="105"/>
      <c r="C19" s="105"/>
      <c r="D19" s="105"/>
      <c r="E19" s="106">
        <v>0.09</v>
      </c>
      <c r="F19" s="106">
        <v>0.13</v>
      </c>
      <c r="G19" s="106"/>
      <c r="H19" s="106"/>
      <c r="I19" s="106">
        <v>0.1</v>
      </c>
      <c r="J19" s="106"/>
      <c r="K19" s="107">
        <v>0.04</v>
      </c>
      <c r="L19" s="105">
        <v>0.09</v>
      </c>
      <c r="M19" s="106">
        <v>0.09</v>
      </c>
      <c r="N19" s="106">
        <v>0.03</v>
      </c>
      <c r="O19" s="106">
        <v>0.16</v>
      </c>
      <c r="P19" s="106">
        <v>0.14000000000000001</v>
      </c>
      <c r="Q19" s="106">
        <v>0.06</v>
      </c>
      <c r="R19" s="106">
        <v>0.04</v>
      </c>
      <c r="S19" s="108">
        <v>0.09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.75" customHeight="1" x14ac:dyDescent="0.35">
      <c r="A20" s="57"/>
      <c r="B20" s="1"/>
      <c r="C20" s="1"/>
      <c r="D20" s="1"/>
      <c r="E20" s="1"/>
      <c r="F20" s="180"/>
      <c r="G20" s="168"/>
      <c r="H20" s="168"/>
      <c r="I20" s="168"/>
      <c r="J20" s="168"/>
      <c r="K20" s="16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</sheetData>
  <mergeCells count="4">
    <mergeCell ref="F20:K20"/>
    <mergeCell ref="F13:K13"/>
    <mergeCell ref="F7:K7"/>
    <mergeCell ref="F2:K2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20" workbookViewId="0">
      <selection activeCell="Z1" sqref="Z1:AF28"/>
    </sheetView>
  </sheetViews>
  <sheetFormatPr defaultColWidth="14.42578125" defaultRowHeight="15" customHeight="1" x14ac:dyDescent="0.25"/>
  <cols>
    <col min="1" max="1" width="7.5703125" customWidth="1"/>
    <col min="2" max="2" width="5.28515625" customWidth="1"/>
    <col min="3" max="3" width="4.85546875" customWidth="1"/>
    <col min="4" max="4" width="5" customWidth="1"/>
    <col min="5" max="5" width="5.140625" customWidth="1"/>
    <col min="6" max="6" width="5.42578125" customWidth="1"/>
    <col min="7" max="7" width="6.140625" customWidth="1"/>
    <col min="8" max="8" width="5.42578125" customWidth="1"/>
    <col min="9" max="9" width="4.5703125" customWidth="1"/>
    <col min="10" max="10" width="5" customWidth="1"/>
    <col min="11" max="11" width="4.42578125" customWidth="1"/>
    <col min="12" max="12" width="4.7109375" customWidth="1"/>
    <col min="13" max="13" width="4.42578125" customWidth="1"/>
    <col min="14" max="14" width="4.7109375" customWidth="1"/>
    <col min="15" max="15" width="4.5703125" customWidth="1"/>
    <col min="16" max="16" width="2.7109375" customWidth="1"/>
    <col min="17" max="17" width="1.7109375" customWidth="1"/>
    <col min="18" max="18" width="1.42578125" customWidth="1"/>
    <col min="19" max="19" width="2.42578125" customWidth="1"/>
    <col min="20" max="21" width="1.42578125" customWidth="1"/>
    <col min="22" max="22" width="1.85546875" customWidth="1"/>
    <col min="23" max="25" width="2.5703125" customWidth="1"/>
    <col min="26" max="26" width="12.5703125" customWidth="1"/>
  </cols>
  <sheetData>
    <row r="1" spans="1:26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.75" customHeight="1" x14ac:dyDescent="0.35">
      <c r="A2" s="44"/>
      <c r="B2" s="190" t="s">
        <v>57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5">
      <c r="A4" s="184"/>
      <c r="B4" s="182" t="s">
        <v>58</v>
      </c>
      <c r="C4" s="182" t="s">
        <v>59</v>
      </c>
      <c r="D4" s="183" t="s">
        <v>60</v>
      </c>
      <c r="E4" s="182" t="s">
        <v>61</v>
      </c>
      <c r="F4" s="182" t="s">
        <v>62</v>
      </c>
      <c r="G4" s="183" t="s">
        <v>63</v>
      </c>
      <c r="H4" s="183" t="s">
        <v>64</v>
      </c>
      <c r="I4" s="183" t="s">
        <v>65</v>
      </c>
      <c r="J4" s="182" t="s">
        <v>66</v>
      </c>
      <c r="K4" s="182" t="s">
        <v>67</v>
      </c>
      <c r="L4" s="182" t="s">
        <v>68</v>
      </c>
      <c r="M4" s="182" t="s">
        <v>69</v>
      </c>
      <c r="N4" s="182" t="s">
        <v>70</v>
      </c>
      <c r="O4" s="188" t="s">
        <v>71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6.2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55.5" customHeight="1" x14ac:dyDescent="0.25">
      <c r="A6" s="47" t="s">
        <v>73</v>
      </c>
      <c r="B6" s="48">
        <v>0.24</v>
      </c>
      <c r="C6" s="48"/>
      <c r="D6" s="48">
        <v>0.09</v>
      </c>
      <c r="E6" s="49"/>
      <c r="F6" s="49"/>
      <c r="G6" s="49"/>
      <c r="H6" s="49">
        <v>0.01</v>
      </c>
      <c r="I6" s="49"/>
      <c r="J6" s="49">
        <v>0.06</v>
      </c>
      <c r="K6" s="50"/>
      <c r="L6" s="48">
        <v>0.08</v>
      </c>
      <c r="M6" s="49">
        <v>0.04</v>
      </c>
      <c r="N6" s="49"/>
      <c r="O6" s="49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55.5" customHeight="1" x14ac:dyDescent="0.25">
      <c r="A7" s="47" t="s">
        <v>74</v>
      </c>
      <c r="B7" s="48">
        <v>0.68</v>
      </c>
      <c r="C7" s="48"/>
      <c r="D7" s="48">
        <v>0.23</v>
      </c>
      <c r="E7" s="49">
        <v>0.2</v>
      </c>
      <c r="F7" s="49"/>
      <c r="G7" s="49">
        <v>0.03</v>
      </c>
      <c r="H7" s="49">
        <v>0.01</v>
      </c>
      <c r="I7" s="49">
        <v>0.04</v>
      </c>
      <c r="J7" s="49">
        <v>0.03</v>
      </c>
      <c r="K7" s="50">
        <v>0.01</v>
      </c>
      <c r="L7" s="48">
        <v>0.1</v>
      </c>
      <c r="M7" s="49">
        <v>0.03</v>
      </c>
      <c r="N7" s="49"/>
      <c r="O7" s="49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42.75" customHeight="1" x14ac:dyDescent="0.25">
      <c r="A8" s="51"/>
      <c r="B8" s="52"/>
      <c r="C8" s="52"/>
      <c r="D8" s="189" t="s">
        <v>2</v>
      </c>
      <c r="E8" s="187"/>
      <c r="F8" s="187"/>
      <c r="G8" s="187"/>
      <c r="H8" s="187"/>
      <c r="I8" s="187"/>
      <c r="J8" s="187"/>
      <c r="K8" s="187"/>
      <c r="L8" s="187"/>
      <c r="M8" s="187"/>
      <c r="N8" s="53"/>
      <c r="O8" s="5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5">
      <c r="A10" s="184"/>
      <c r="B10" s="182" t="s">
        <v>58</v>
      </c>
      <c r="C10" s="182" t="s">
        <v>59</v>
      </c>
      <c r="D10" s="183" t="s">
        <v>60</v>
      </c>
      <c r="E10" s="182" t="s">
        <v>61</v>
      </c>
      <c r="F10" s="182" t="s">
        <v>62</v>
      </c>
      <c r="G10" s="183" t="s">
        <v>63</v>
      </c>
      <c r="H10" s="183" t="s">
        <v>64</v>
      </c>
      <c r="I10" s="183" t="s">
        <v>65</v>
      </c>
      <c r="J10" s="182" t="s">
        <v>66</v>
      </c>
      <c r="K10" s="182" t="s">
        <v>67</v>
      </c>
      <c r="L10" s="182" t="s">
        <v>68</v>
      </c>
      <c r="M10" s="182" t="s">
        <v>69</v>
      </c>
      <c r="N10" s="182" t="s">
        <v>70</v>
      </c>
      <c r="O10" s="188" t="s">
        <v>71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6.25" customHeight="1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62.25" customHeight="1" x14ac:dyDescent="0.25">
      <c r="A12" s="61" t="s">
        <v>75</v>
      </c>
      <c r="B12" s="62">
        <v>0.42</v>
      </c>
      <c r="C12" s="62"/>
      <c r="D12" s="62">
        <v>0.19</v>
      </c>
      <c r="E12" s="62">
        <v>0.47</v>
      </c>
      <c r="F12" s="64"/>
      <c r="G12" s="64">
        <v>0.15</v>
      </c>
      <c r="H12" s="64"/>
      <c r="I12" s="64">
        <v>0.15</v>
      </c>
      <c r="J12" s="64"/>
      <c r="K12" s="64"/>
      <c r="L12" s="65">
        <v>0.08</v>
      </c>
      <c r="M12" s="65"/>
      <c r="N12" s="65">
        <v>0.17</v>
      </c>
      <c r="O12" s="65">
        <v>0.02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55.5" customHeight="1" x14ac:dyDescent="0.25">
      <c r="A13" s="47" t="s">
        <v>73</v>
      </c>
      <c r="B13" s="48">
        <v>0.15</v>
      </c>
      <c r="C13" s="48"/>
      <c r="D13" s="48">
        <v>0.59</v>
      </c>
      <c r="E13" s="49">
        <v>0.65</v>
      </c>
      <c r="F13" s="49">
        <v>7.0000000000000007E-2</v>
      </c>
      <c r="G13" s="49">
        <v>0.2</v>
      </c>
      <c r="H13" s="49"/>
      <c r="I13" s="49">
        <v>0.24</v>
      </c>
      <c r="J13" s="49">
        <v>0.04</v>
      </c>
      <c r="K13" s="50"/>
      <c r="L13" s="48">
        <v>0.13</v>
      </c>
      <c r="M13" s="49">
        <v>7.0000000000000007E-2</v>
      </c>
      <c r="N13" s="49"/>
      <c r="O13" s="49">
        <v>0.15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55.5" customHeight="1" x14ac:dyDescent="0.25">
      <c r="A14" s="47" t="s">
        <v>74</v>
      </c>
      <c r="B14" s="48">
        <v>0.4</v>
      </c>
      <c r="C14" s="48"/>
      <c r="D14" s="48">
        <v>0.32</v>
      </c>
      <c r="E14" s="49">
        <v>0.38</v>
      </c>
      <c r="F14" s="49">
        <v>0.26</v>
      </c>
      <c r="G14" s="49">
        <v>0.06</v>
      </c>
      <c r="H14" s="49"/>
      <c r="I14" s="49">
        <v>0.06</v>
      </c>
      <c r="J14" s="49">
        <v>0.04</v>
      </c>
      <c r="K14" s="50"/>
      <c r="L14" s="48">
        <v>0.04</v>
      </c>
      <c r="M14" s="49">
        <v>7.0000000000000007E-2</v>
      </c>
      <c r="N14" s="49"/>
      <c r="O14" s="49">
        <v>0.06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5.5" customHeight="1" x14ac:dyDescent="0.35">
      <c r="A15" s="44"/>
      <c r="B15" s="186" t="s">
        <v>53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5">
      <c r="A17" s="185"/>
      <c r="B17" s="182" t="s">
        <v>58</v>
      </c>
      <c r="C17" s="182" t="s">
        <v>59</v>
      </c>
      <c r="D17" s="183" t="s">
        <v>60</v>
      </c>
      <c r="E17" s="182" t="s">
        <v>61</v>
      </c>
      <c r="F17" s="182" t="s">
        <v>62</v>
      </c>
      <c r="G17" s="183" t="s">
        <v>63</v>
      </c>
      <c r="H17" s="183" t="s">
        <v>64</v>
      </c>
      <c r="I17" s="183" t="s">
        <v>65</v>
      </c>
      <c r="J17" s="182" t="s">
        <v>66</v>
      </c>
      <c r="K17" s="182" t="s">
        <v>67</v>
      </c>
      <c r="L17" s="182" t="s">
        <v>68</v>
      </c>
      <c r="M17" s="182" t="s">
        <v>69</v>
      </c>
      <c r="N17" s="182" t="s">
        <v>70</v>
      </c>
      <c r="O17" s="188" t="s">
        <v>71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2.75" customHeight="1" x14ac:dyDescent="0.2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49.5" customHeight="1" x14ac:dyDescent="0.25">
      <c r="A19" s="61" t="s">
        <v>76</v>
      </c>
      <c r="B19" s="62">
        <v>0.8</v>
      </c>
      <c r="C19" s="62">
        <v>0.01</v>
      </c>
      <c r="D19" s="62">
        <v>0.23</v>
      </c>
      <c r="E19" s="62">
        <v>0.04</v>
      </c>
      <c r="F19" s="64"/>
      <c r="G19" s="64"/>
      <c r="H19" s="64"/>
      <c r="I19" s="64">
        <v>0.09</v>
      </c>
      <c r="J19" s="64"/>
      <c r="K19" s="64"/>
      <c r="L19" s="82"/>
      <c r="M19" s="82"/>
      <c r="N19" s="82">
        <v>0.04</v>
      </c>
      <c r="O19" s="82">
        <v>0.01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41.25" customHeight="1" x14ac:dyDescent="0.25">
      <c r="A20" s="61" t="s">
        <v>77</v>
      </c>
      <c r="B20" s="62">
        <v>0.51</v>
      </c>
      <c r="C20" s="62"/>
      <c r="D20" s="62">
        <v>0.26</v>
      </c>
      <c r="E20" s="62">
        <v>0.34</v>
      </c>
      <c r="F20" s="64">
        <v>0.05</v>
      </c>
      <c r="G20" s="64">
        <v>0.05</v>
      </c>
      <c r="H20" s="64"/>
      <c r="I20" s="64">
        <v>0.01</v>
      </c>
      <c r="J20" s="64">
        <v>0.04</v>
      </c>
      <c r="K20" s="64"/>
      <c r="L20" s="82">
        <v>0.01</v>
      </c>
      <c r="M20" s="82"/>
      <c r="N20" s="82">
        <v>0.01</v>
      </c>
      <c r="O20" s="82">
        <v>0.03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41.25" customHeight="1" x14ac:dyDescent="0.25">
      <c r="A21" s="61" t="s">
        <v>75</v>
      </c>
      <c r="B21" s="62">
        <v>0.68</v>
      </c>
      <c r="C21" s="62"/>
      <c r="D21" s="62">
        <v>0.2</v>
      </c>
      <c r="E21" s="62">
        <v>0.26</v>
      </c>
      <c r="F21" s="64">
        <v>0.26</v>
      </c>
      <c r="G21" s="64">
        <v>0.33</v>
      </c>
      <c r="H21" s="64"/>
      <c r="I21" s="64">
        <v>0.05</v>
      </c>
      <c r="J21" s="64"/>
      <c r="K21" s="64"/>
      <c r="L21" s="82"/>
      <c r="M21" s="82"/>
      <c r="N21" s="82"/>
      <c r="O21" s="82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55.5" customHeight="1" x14ac:dyDescent="0.25">
      <c r="A22" s="47" t="s">
        <v>73</v>
      </c>
      <c r="B22" s="48">
        <v>0.4</v>
      </c>
      <c r="C22" s="48">
        <v>0.1</v>
      </c>
      <c r="D22" s="48">
        <v>0.17</v>
      </c>
      <c r="E22" s="49">
        <v>0.14000000000000001</v>
      </c>
      <c r="F22" s="49">
        <v>0.27</v>
      </c>
      <c r="G22" s="49">
        <v>0.1</v>
      </c>
      <c r="H22" s="49">
        <v>0.1</v>
      </c>
      <c r="I22" s="49">
        <v>0.05</v>
      </c>
      <c r="J22" s="49">
        <v>0.1</v>
      </c>
      <c r="K22" s="50"/>
      <c r="L22" s="48">
        <v>0.1</v>
      </c>
      <c r="M22" s="49">
        <v>0.05</v>
      </c>
      <c r="N22" s="49">
        <v>0.06</v>
      </c>
      <c r="O22" s="49">
        <v>0.14000000000000001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55.5" customHeight="1" x14ac:dyDescent="0.25">
      <c r="A23" s="47" t="s">
        <v>74</v>
      </c>
      <c r="B23" s="48">
        <v>0.49</v>
      </c>
      <c r="C23" s="48">
        <v>0.11</v>
      </c>
      <c r="D23" s="48">
        <v>0.3</v>
      </c>
      <c r="E23" s="49">
        <v>0.39</v>
      </c>
      <c r="F23" s="49">
        <v>0.23</v>
      </c>
      <c r="G23" s="49">
        <v>0.3</v>
      </c>
      <c r="H23" s="49">
        <v>7.0000000000000007E-2</v>
      </c>
      <c r="I23" s="49"/>
      <c r="J23" s="49"/>
      <c r="K23" s="50"/>
      <c r="L23" s="48">
        <v>0.14000000000000001</v>
      </c>
      <c r="M23" s="49"/>
      <c r="N23" s="49"/>
      <c r="O23" s="49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25">
      <c r="A24" s="84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87"/>
      <c r="M24" s="87"/>
      <c r="N24" s="87"/>
      <c r="O24" s="87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x14ac:dyDescent="0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x14ac:dyDescent="0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x14ac:dyDescent="0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x14ac:dyDescent="0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x14ac:dyDescent="0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x14ac:dyDescent="0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x14ac:dyDescent="0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x14ac:dyDescent="0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x14ac:dyDescent="0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x14ac:dyDescent="0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x14ac:dyDescent="0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x14ac:dyDescent="0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x14ac:dyDescent="0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x14ac:dyDescent="0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x14ac:dyDescent="0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x14ac:dyDescent="0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x14ac:dyDescent="0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x14ac:dyDescent="0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x14ac:dyDescent="0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x14ac:dyDescent="0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x14ac:dyDescent="0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x14ac:dyDescent="0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x14ac:dyDescent="0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x14ac:dyDescent="0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x14ac:dyDescent="0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x14ac:dyDescent="0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x14ac:dyDescent="0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x14ac:dyDescent="0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x14ac:dyDescent="0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x14ac:dyDescent="0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x14ac:dyDescent="0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x14ac:dyDescent="0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x14ac:dyDescent="0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x14ac:dyDescent="0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x14ac:dyDescent="0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x14ac:dyDescent="0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x14ac:dyDescent="0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x14ac:dyDescent="0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x14ac:dyDescent="0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x14ac:dyDescent="0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x14ac:dyDescent="0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x14ac:dyDescent="0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x14ac:dyDescent="0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x14ac:dyDescent="0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x14ac:dyDescent="0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x14ac:dyDescent="0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x14ac:dyDescent="0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x14ac:dyDescent="0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x14ac:dyDescent="0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x14ac:dyDescent="0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x14ac:dyDescent="0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x14ac:dyDescent="0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x14ac:dyDescent="0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x14ac:dyDescent="0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x14ac:dyDescent="0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x14ac:dyDescent="0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x14ac:dyDescent="0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x14ac:dyDescent="0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x14ac:dyDescent="0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x14ac:dyDescent="0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x14ac:dyDescent="0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x14ac:dyDescent="0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x14ac:dyDescent="0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x14ac:dyDescent="0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x14ac:dyDescent="0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x14ac:dyDescent="0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x14ac:dyDescent="0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x14ac:dyDescent="0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x14ac:dyDescent="0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x14ac:dyDescent="0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x14ac:dyDescent="0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x14ac:dyDescent="0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x14ac:dyDescent="0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x14ac:dyDescent="0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x14ac:dyDescent="0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x14ac:dyDescent="0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x14ac:dyDescent="0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x14ac:dyDescent="0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x14ac:dyDescent="0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x14ac:dyDescent="0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x14ac:dyDescent="0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x14ac:dyDescent="0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x14ac:dyDescent="0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x14ac:dyDescent="0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x14ac:dyDescent="0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x14ac:dyDescent="0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x14ac:dyDescent="0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x14ac:dyDescent="0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x14ac:dyDescent="0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x14ac:dyDescent="0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x14ac:dyDescent="0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x14ac:dyDescent="0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x14ac:dyDescent="0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x14ac:dyDescent="0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x14ac:dyDescent="0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x14ac:dyDescent="0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x14ac:dyDescent="0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x14ac:dyDescent="0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x14ac:dyDescent="0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x14ac:dyDescent="0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x14ac:dyDescent="0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x14ac:dyDescent="0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x14ac:dyDescent="0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x14ac:dyDescent="0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x14ac:dyDescent="0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x14ac:dyDescent="0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x14ac:dyDescent="0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x14ac:dyDescent="0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x14ac:dyDescent="0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x14ac:dyDescent="0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x14ac:dyDescent="0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x14ac:dyDescent="0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x14ac:dyDescent="0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x14ac:dyDescent="0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x14ac:dyDescent="0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x14ac:dyDescent="0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x14ac:dyDescent="0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x14ac:dyDescent="0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x14ac:dyDescent="0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x14ac:dyDescent="0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x14ac:dyDescent="0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x14ac:dyDescent="0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x14ac:dyDescent="0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x14ac:dyDescent="0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x14ac:dyDescent="0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x14ac:dyDescent="0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x14ac:dyDescent="0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x14ac:dyDescent="0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x14ac:dyDescent="0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x14ac:dyDescent="0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x14ac:dyDescent="0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x14ac:dyDescent="0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x14ac:dyDescent="0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x14ac:dyDescent="0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x14ac:dyDescent="0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x14ac:dyDescent="0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x14ac:dyDescent="0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x14ac:dyDescent="0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x14ac:dyDescent="0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x14ac:dyDescent="0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x14ac:dyDescent="0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x14ac:dyDescent="0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x14ac:dyDescent="0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x14ac:dyDescent="0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x14ac:dyDescent="0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x14ac:dyDescent="0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x14ac:dyDescent="0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x14ac:dyDescent="0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x14ac:dyDescent="0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x14ac:dyDescent="0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x14ac:dyDescent="0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x14ac:dyDescent="0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x14ac:dyDescent="0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x14ac:dyDescent="0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x14ac:dyDescent="0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x14ac:dyDescent="0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x14ac:dyDescent="0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x14ac:dyDescent="0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x14ac:dyDescent="0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x14ac:dyDescent="0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x14ac:dyDescent="0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x14ac:dyDescent="0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x14ac:dyDescent="0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x14ac:dyDescent="0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x14ac:dyDescent="0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x14ac:dyDescent="0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x14ac:dyDescent="0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x14ac:dyDescent="0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x14ac:dyDescent="0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x14ac:dyDescent="0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x14ac:dyDescent="0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x14ac:dyDescent="0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x14ac:dyDescent="0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x14ac:dyDescent="0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x14ac:dyDescent="0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x14ac:dyDescent="0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x14ac:dyDescent="0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x14ac:dyDescent="0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x14ac:dyDescent="0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x14ac:dyDescent="0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x14ac:dyDescent="0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x14ac:dyDescent="0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x14ac:dyDescent="0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x14ac:dyDescent="0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x14ac:dyDescent="0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x14ac:dyDescent="0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x14ac:dyDescent="0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x14ac:dyDescent="0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x14ac:dyDescent="0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x14ac:dyDescent="0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x14ac:dyDescent="0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x14ac:dyDescent="0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x14ac:dyDescent="0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x14ac:dyDescent="0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x14ac:dyDescent="0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x14ac:dyDescent="0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x14ac:dyDescent="0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x14ac:dyDescent="0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x14ac:dyDescent="0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x14ac:dyDescent="0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x14ac:dyDescent="0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x14ac:dyDescent="0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x14ac:dyDescent="0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x14ac:dyDescent="0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x14ac:dyDescent="0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x14ac:dyDescent="0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x14ac:dyDescent="0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x14ac:dyDescent="0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x14ac:dyDescent="0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x14ac:dyDescent="0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x14ac:dyDescent="0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x14ac:dyDescent="0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x14ac:dyDescent="0.2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x14ac:dyDescent="0.2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x14ac:dyDescent="0.2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x14ac:dyDescent="0.2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x14ac:dyDescent="0.2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x14ac:dyDescent="0.2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x14ac:dyDescent="0.2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x14ac:dyDescent="0.2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x14ac:dyDescent="0.2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x14ac:dyDescent="0.2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x14ac:dyDescent="0.2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x14ac:dyDescent="0.2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x14ac:dyDescent="0.2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x14ac:dyDescent="0.2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x14ac:dyDescent="0.2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x14ac:dyDescent="0.2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x14ac:dyDescent="0.2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x14ac:dyDescent="0.2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x14ac:dyDescent="0.2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x14ac:dyDescent="0.2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x14ac:dyDescent="0.2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x14ac:dyDescent="0.2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x14ac:dyDescent="0.2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x14ac:dyDescent="0.2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x14ac:dyDescent="0.2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48">
    <mergeCell ref="B4:B5"/>
    <mergeCell ref="A4:A5"/>
    <mergeCell ref="F4:F5"/>
    <mergeCell ref="B2:N2"/>
    <mergeCell ref="O4:O5"/>
    <mergeCell ref="K4:K5"/>
    <mergeCell ref="J4:J5"/>
    <mergeCell ref="H4:H5"/>
    <mergeCell ref="I4:I5"/>
    <mergeCell ref="O17:O18"/>
    <mergeCell ref="K10:K11"/>
    <mergeCell ref="M10:M11"/>
    <mergeCell ref="O10:O11"/>
    <mergeCell ref="C4:C5"/>
    <mergeCell ref="G4:G5"/>
    <mergeCell ref="D8:M8"/>
    <mergeCell ref="N4:N5"/>
    <mergeCell ref="L4:L5"/>
    <mergeCell ref="M4:M5"/>
    <mergeCell ref="E4:E5"/>
    <mergeCell ref="D4:D5"/>
    <mergeCell ref="D10:D11"/>
    <mergeCell ref="H10:H11"/>
    <mergeCell ref="G10:G11"/>
    <mergeCell ref="A10:A11"/>
    <mergeCell ref="C10:C11"/>
    <mergeCell ref="I17:I18"/>
    <mergeCell ref="J10:J11"/>
    <mergeCell ref="I10:I11"/>
    <mergeCell ref="A17:A18"/>
    <mergeCell ref="B15:N15"/>
    <mergeCell ref="N17:N18"/>
    <mergeCell ref="F10:F11"/>
    <mergeCell ref="C17:C18"/>
    <mergeCell ref="D17:D18"/>
    <mergeCell ref="L17:L18"/>
    <mergeCell ref="K17:K18"/>
    <mergeCell ref="F17:F18"/>
    <mergeCell ref="G17:G18"/>
    <mergeCell ref="J17:J18"/>
    <mergeCell ref="B17:B18"/>
    <mergeCell ref="B10:B11"/>
    <mergeCell ref="H17:H18"/>
    <mergeCell ref="E17:E18"/>
    <mergeCell ref="N10:N11"/>
    <mergeCell ref="L10:L11"/>
    <mergeCell ref="E10:E11"/>
    <mergeCell ref="M17:M18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A5" sqref="A5:Q21"/>
    </sheetView>
  </sheetViews>
  <sheetFormatPr defaultColWidth="14.42578125" defaultRowHeight="15" customHeight="1" x14ac:dyDescent="0.25"/>
  <cols>
    <col min="1" max="1" width="4.85546875" customWidth="1"/>
    <col min="2" max="2" width="5.7109375" customWidth="1"/>
    <col min="3" max="3" width="5.42578125" customWidth="1"/>
    <col min="4" max="4" width="5.28515625" customWidth="1"/>
    <col min="5" max="5" width="5.7109375" customWidth="1"/>
    <col min="6" max="6" width="5" customWidth="1"/>
    <col min="7" max="7" width="5.28515625" customWidth="1"/>
    <col min="8" max="8" width="4.85546875" customWidth="1"/>
    <col min="9" max="9" width="5" customWidth="1"/>
    <col min="10" max="10" width="5.5703125" customWidth="1"/>
    <col min="11" max="11" width="6.5703125" customWidth="1"/>
    <col min="12" max="12" width="6.140625" customWidth="1"/>
    <col min="13" max="13" width="6.28515625" customWidth="1"/>
    <col min="14" max="14" width="5.42578125" customWidth="1"/>
    <col min="15" max="15" width="5" customWidth="1"/>
    <col min="16" max="16" width="6.28515625" customWidth="1"/>
    <col min="17" max="17" width="6.42578125" customWidth="1"/>
    <col min="18" max="26" width="2.5703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.75" customHeight="1" x14ac:dyDescent="0.3">
      <c r="A3" s="194" t="s">
        <v>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35">
      <c r="A4" s="46"/>
      <c r="B4" s="1"/>
      <c r="C4" s="193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5">
      <c r="A5" s="198" t="s">
        <v>3</v>
      </c>
      <c r="B5" s="197" t="s">
        <v>6</v>
      </c>
      <c r="C5" s="171"/>
      <c r="D5" s="195" t="s">
        <v>58</v>
      </c>
      <c r="E5" s="195" t="s">
        <v>59</v>
      </c>
      <c r="F5" s="196" t="s">
        <v>60</v>
      </c>
      <c r="G5" s="195" t="s">
        <v>61</v>
      </c>
      <c r="H5" s="195" t="s">
        <v>62</v>
      </c>
      <c r="I5" s="196" t="s">
        <v>63</v>
      </c>
      <c r="J5" s="196" t="s">
        <v>64</v>
      </c>
      <c r="K5" s="196" t="s">
        <v>65</v>
      </c>
      <c r="L5" s="195" t="s">
        <v>66</v>
      </c>
      <c r="M5" s="195" t="s">
        <v>67</v>
      </c>
      <c r="N5" s="195" t="s">
        <v>68</v>
      </c>
      <c r="O5" s="195" t="s">
        <v>69</v>
      </c>
      <c r="P5" s="195" t="s">
        <v>70</v>
      </c>
      <c r="Q5" s="199" t="s">
        <v>71</v>
      </c>
      <c r="R5" s="1"/>
      <c r="S5" s="1"/>
      <c r="T5" s="1"/>
      <c r="U5" s="1"/>
      <c r="V5" s="1"/>
      <c r="W5" s="1"/>
      <c r="X5" s="1"/>
      <c r="Y5" s="1"/>
      <c r="Z5" s="1"/>
    </row>
    <row r="6" spans="1:26" ht="150" customHeight="1" x14ac:dyDescent="0.25">
      <c r="A6" s="150"/>
      <c r="B6" s="54" t="s">
        <v>25</v>
      </c>
      <c r="C6" s="54" t="s">
        <v>26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"/>
      <c r="S6" s="1"/>
      <c r="T6" s="1"/>
      <c r="U6" s="144"/>
      <c r="V6" s="1"/>
      <c r="W6" s="1"/>
      <c r="X6" s="1"/>
      <c r="Y6" s="1"/>
      <c r="Z6" s="1"/>
    </row>
    <row r="7" spans="1:26" ht="15.75" x14ac:dyDescent="0.25">
      <c r="A7" s="55" t="s">
        <v>27</v>
      </c>
      <c r="B7" s="56">
        <v>34</v>
      </c>
      <c r="C7" s="56">
        <v>29</v>
      </c>
      <c r="D7" s="58">
        <v>20</v>
      </c>
      <c r="E7" s="58">
        <v>0</v>
      </c>
      <c r="F7" s="58">
        <v>8</v>
      </c>
      <c r="G7" s="59">
        <v>18</v>
      </c>
      <c r="H7" s="66">
        <v>0</v>
      </c>
      <c r="I7" s="66">
        <v>3</v>
      </c>
      <c r="J7" s="66">
        <v>1</v>
      </c>
      <c r="K7" s="66">
        <v>1</v>
      </c>
      <c r="L7" s="66">
        <v>2</v>
      </c>
      <c r="M7" s="66">
        <v>1</v>
      </c>
      <c r="N7" s="66">
        <v>5</v>
      </c>
      <c r="O7" s="66">
        <v>0</v>
      </c>
      <c r="P7" s="66">
        <v>0</v>
      </c>
      <c r="Q7" s="66">
        <v>0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5" t="s">
        <v>28</v>
      </c>
      <c r="B8" s="56">
        <v>36</v>
      </c>
      <c r="C8" s="56">
        <v>34</v>
      </c>
      <c r="D8" s="58">
        <v>24</v>
      </c>
      <c r="E8" s="67"/>
      <c r="F8" s="58">
        <v>4</v>
      </c>
      <c r="G8" s="59">
        <v>1</v>
      </c>
      <c r="H8" s="68"/>
      <c r="I8" s="68"/>
      <c r="J8" s="68"/>
      <c r="K8" s="68"/>
      <c r="L8" s="68"/>
      <c r="M8" s="68"/>
      <c r="N8" s="68"/>
      <c r="O8" s="66">
        <v>3</v>
      </c>
      <c r="P8" s="68"/>
      <c r="Q8" s="68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55" t="s">
        <v>29</v>
      </c>
      <c r="B9" s="56">
        <v>35</v>
      </c>
      <c r="C9" s="56">
        <v>34</v>
      </c>
      <c r="D9" s="58">
        <v>22</v>
      </c>
      <c r="E9" s="67"/>
      <c r="F9" s="58">
        <v>10</v>
      </c>
      <c r="G9" s="69"/>
      <c r="H9" s="68"/>
      <c r="I9" s="68"/>
      <c r="J9" s="68"/>
      <c r="K9" s="66">
        <v>3</v>
      </c>
      <c r="L9" s="66">
        <v>1</v>
      </c>
      <c r="M9" s="68"/>
      <c r="N9" s="66">
        <v>5</v>
      </c>
      <c r="O9" s="68"/>
      <c r="P9" s="68"/>
      <c r="Q9" s="68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191"/>
      <c r="B10" s="192">
        <f>B7+B8+B9</f>
        <v>105</v>
      </c>
      <c r="C10" s="192">
        <f>C7+C8+C9</f>
        <v>97</v>
      </c>
      <c r="D10" s="67">
        <f t="shared" ref="D10:G10" si="0">D7+D8+D9</f>
        <v>66</v>
      </c>
      <c r="E10" s="67">
        <f t="shared" si="0"/>
        <v>0</v>
      </c>
      <c r="F10" s="67">
        <f t="shared" si="0"/>
        <v>22</v>
      </c>
      <c r="G10" s="71">
        <f t="shared" si="0"/>
        <v>19</v>
      </c>
      <c r="H10" s="72">
        <f>H7++H9</f>
        <v>0</v>
      </c>
      <c r="I10" s="72">
        <f>I7+I9+I8</f>
        <v>3</v>
      </c>
      <c r="J10" s="72">
        <f>J7+J8+J9</f>
        <v>1</v>
      </c>
      <c r="K10" s="72">
        <f>K7+K9+K8</f>
        <v>4</v>
      </c>
      <c r="L10" s="72">
        <f t="shared" ref="L10:Q10" si="1">L7+L8+L9</f>
        <v>3</v>
      </c>
      <c r="M10" s="72">
        <f t="shared" si="1"/>
        <v>1</v>
      </c>
      <c r="N10" s="72">
        <f t="shared" si="1"/>
        <v>10</v>
      </c>
      <c r="O10" s="72">
        <f t="shared" si="1"/>
        <v>3</v>
      </c>
      <c r="P10" s="72">
        <f t="shared" si="1"/>
        <v>0</v>
      </c>
      <c r="Q10" s="72">
        <f t="shared" si="1"/>
        <v>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25">
      <c r="A11" s="149"/>
      <c r="B11" s="149"/>
      <c r="C11" s="149"/>
      <c r="D11" s="145">
        <f>D10/C10</f>
        <v>0.68041237113402064</v>
      </c>
      <c r="E11" s="145">
        <f>E10/C10</f>
        <v>0</v>
      </c>
      <c r="F11" s="145">
        <f>F10/C10</f>
        <v>0.22680412371134021</v>
      </c>
      <c r="G11" s="145">
        <f>G10/C10</f>
        <v>0.19587628865979381</v>
      </c>
      <c r="H11" s="74">
        <f>H10/C10</f>
        <v>0</v>
      </c>
      <c r="I11" s="74">
        <f>I10/C10</f>
        <v>3.0927835051546393E-2</v>
      </c>
      <c r="J11" s="74">
        <f>J10/C10</f>
        <v>1.0309278350515464E-2</v>
      </c>
      <c r="K11" s="74">
        <f>K10/C10</f>
        <v>4.1237113402061855E-2</v>
      </c>
      <c r="L11" s="74">
        <f>L10/C10</f>
        <v>3.0927835051546393E-2</v>
      </c>
      <c r="M11" s="143">
        <v>0.01</v>
      </c>
      <c r="N11" s="74">
        <f>N10/C10</f>
        <v>0.10309278350515463</v>
      </c>
      <c r="O11" s="74">
        <f>O10/C10</f>
        <v>3.0927835051546393E-2</v>
      </c>
      <c r="P11" s="74">
        <f>P10/C10</f>
        <v>0</v>
      </c>
      <c r="Q11" s="74">
        <f>Q10/C10</f>
        <v>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55" t="s">
        <v>30</v>
      </c>
      <c r="B12" s="56">
        <v>32</v>
      </c>
      <c r="C12" s="56">
        <v>29</v>
      </c>
      <c r="D12" s="75">
        <v>8</v>
      </c>
      <c r="E12" s="59">
        <v>0</v>
      </c>
      <c r="F12" s="59">
        <v>10</v>
      </c>
      <c r="G12" s="59">
        <v>8</v>
      </c>
      <c r="H12" s="66">
        <v>5</v>
      </c>
      <c r="I12" s="66">
        <v>1</v>
      </c>
      <c r="J12" s="66">
        <v>0</v>
      </c>
      <c r="K12" s="66">
        <v>0</v>
      </c>
      <c r="L12" s="66">
        <v>1</v>
      </c>
      <c r="M12" s="66">
        <v>0</v>
      </c>
      <c r="N12" s="66">
        <v>0</v>
      </c>
      <c r="O12" s="66">
        <v>1</v>
      </c>
      <c r="P12" s="66">
        <v>0</v>
      </c>
      <c r="Q12" s="66">
        <v>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55" t="s">
        <v>31</v>
      </c>
      <c r="B13" s="56">
        <v>27</v>
      </c>
      <c r="C13" s="56">
        <v>18</v>
      </c>
      <c r="D13" s="58">
        <v>11</v>
      </c>
      <c r="E13" s="76">
        <v>0</v>
      </c>
      <c r="F13" s="76">
        <v>2</v>
      </c>
      <c r="G13" s="77">
        <v>13</v>
      </c>
      <c r="H13" s="78">
        <v>4</v>
      </c>
      <c r="I13" s="78">
        <v>0</v>
      </c>
      <c r="J13" s="78">
        <v>0</v>
      </c>
      <c r="K13" s="78">
        <v>1</v>
      </c>
      <c r="L13" s="78">
        <v>0</v>
      </c>
      <c r="M13" s="78">
        <v>0</v>
      </c>
      <c r="N13" s="78">
        <v>0</v>
      </c>
      <c r="O13" s="78">
        <v>2</v>
      </c>
      <c r="P13" s="78">
        <v>0</v>
      </c>
      <c r="Q13" s="78">
        <v>2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55" t="s">
        <v>32</v>
      </c>
      <c r="B14" s="56">
        <v>26</v>
      </c>
      <c r="C14" s="56">
        <v>21</v>
      </c>
      <c r="D14" s="58">
        <v>8</v>
      </c>
      <c r="E14" s="58">
        <v>0</v>
      </c>
      <c r="F14" s="58">
        <v>10</v>
      </c>
      <c r="G14" s="59">
        <v>5</v>
      </c>
      <c r="H14" s="66">
        <v>9</v>
      </c>
      <c r="I14" s="66">
        <v>3</v>
      </c>
      <c r="J14" s="66">
        <v>0</v>
      </c>
      <c r="K14" s="66">
        <v>3</v>
      </c>
      <c r="L14" s="66">
        <v>2</v>
      </c>
      <c r="M14" s="66">
        <v>0</v>
      </c>
      <c r="N14" s="66">
        <v>3</v>
      </c>
      <c r="O14" s="66">
        <v>2</v>
      </c>
      <c r="P14" s="66">
        <v>0</v>
      </c>
      <c r="Q14" s="66">
        <v>2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5">
      <c r="A15" s="191"/>
      <c r="B15" s="192">
        <f t="shared" ref="B15:Q15" si="2">B12+B13+B14</f>
        <v>85</v>
      </c>
      <c r="C15" s="192">
        <f t="shared" si="2"/>
        <v>68</v>
      </c>
      <c r="D15" s="67">
        <f t="shared" si="2"/>
        <v>27</v>
      </c>
      <c r="E15" s="67">
        <f t="shared" si="2"/>
        <v>0</v>
      </c>
      <c r="F15" s="67">
        <f t="shared" si="2"/>
        <v>22</v>
      </c>
      <c r="G15" s="71">
        <f t="shared" si="2"/>
        <v>26</v>
      </c>
      <c r="H15" s="72">
        <f t="shared" si="2"/>
        <v>18</v>
      </c>
      <c r="I15" s="72">
        <f t="shared" si="2"/>
        <v>4</v>
      </c>
      <c r="J15" s="72">
        <f t="shared" si="2"/>
        <v>0</v>
      </c>
      <c r="K15" s="72">
        <f t="shared" si="2"/>
        <v>4</v>
      </c>
      <c r="L15" s="72">
        <f t="shared" si="2"/>
        <v>3</v>
      </c>
      <c r="M15" s="72">
        <f t="shared" si="2"/>
        <v>0</v>
      </c>
      <c r="N15" s="72">
        <f t="shared" si="2"/>
        <v>3</v>
      </c>
      <c r="O15" s="72">
        <f t="shared" si="2"/>
        <v>5</v>
      </c>
      <c r="P15" s="72">
        <f t="shared" si="2"/>
        <v>0</v>
      </c>
      <c r="Q15" s="72">
        <f t="shared" si="2"/>
        <v>4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5">
      <c r="A16" s="149"/>
      <c r="B16" s="149"/>
      <c r="C16" s="149"/>
      <c r="D16" s="145">
        <f>D15/C15</f>
        <v>0.39705882352941174</v>
      </c>
      <c r="E16" s="145">
        <f>E15/C15</f>
        <v>0</v>
      </c>
      <c r="F16" s="145">
        <f>F15/C15</f>
        <v>0.3235294117647059</v>
      </c>
      <c r="G16" s="145">
        <f>G15/C15</f>
        <v>0.38235294117647056</v>
      </c>
      <c r="H16" s="74">
        <f>H15/C15</f>
        <v>0.26470588235294118</v>
      </c>
      <c r="I16" s="74">
        <f>I15/C15</f>
        <v>5.8823529411764705E-2</v>
      </c>
      <c r="J16" s="74">
        <f>J15/C15</f>
        <v>0</v>
      </c>
      <c r="K16" s="74">
        <f>K15/C15</f>
        <v>5.8823529411764705E-2</v>
      </c>
      <c r="L16" s="74">
        <f>L15/C15</f>
        <v>4.4117647058823532E-2</v>
      </c>
      <c r="M16" s="74">
        <f>M15/C15</f>
        <v>0</v>
      </c>
      <c r="N16" s="74">
        <f>N15/C15</f>
        <v>4.4117647058823532E-2</v>
      </c>
      <c r="O16" s="74">
        <f>O15/C15</f>
        <v>7.3529411764705885E-2</v>
      </c>
      <c r="P16" s="74">
        <f>P15/C15</f>
        <v>0</v>
      </c>
      <c r="Q16" s="74">
        <f>Q15/C15</f>
        <v>5.8823529411764705E-2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5" t="s">
        <v>45</v>
      </c>
      <c r="B17" s="56">
        <v>28</v>
      </c>
      <c r="C17" s="56">
        <v>23</v>
      </c>
      <c r="D17" s="58">
        <v>10</v>
      </c>
      <c r="E17" s="58">
        <v>1</v>
      </c>
      <c r="F17" s="58">
        <v>6</v>
      </c>
      <c r="G17" s="59">
        <v>11</v>
      </c>
      <c r="H17" s="66">
        <v>6</v>
      </c>
      <c r="I17" s="66">
        <v>8</v>
      </c>
      <c r="J17" s="66">
        <v>3</v>
      </c>
      <c r="K17" s="66">
        <v>0</v>
      </c>
      <c r="L17" s="66">
        <v>0</v>
      </c>
      <c r="M17" s="66">
        <v>0</v>
      </c>
      <c r="N17" s="66">
        <v>3</v>
      </c>
      <c r="O17" s="66">
        <v>0</v>
      </c>
      <c r="P17" s="66">
        <v>0</v>
      </c>
      <c r="Q17" s="66"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55" t="s">
        <v>46</v>
      </c>
      <c r="B18" s="56">
        <v>28</v>
      </c>
      <c r="C18" s="56">
        <v>28</v>
      </c>
      <c r="D18" s="58">
        <v>15</v>
      </c>
      <c r="E18" s="58">
        <v>3</v>
      </c>
      <c r="F18" s="58">
        <v>8</v>
      </c>
      <c r="G18" s="59">
        <v>9</v>
      </c>
      <c r="H18" s="66">
        <v>4</v>
      </c>
      <c r="I18" s="66">
        <v>7</v>
      </c>
      <c r="J18" s="66">
        <v>2</v>
      </c>
      <c r="K18" s="66">
        <v>0</v>
      </c>
      <c r="L18" s="66">
        <v>0</v>
      </c>
      <c r="M18" s="66">
        <v>0</v>
      </c>
      <c r="N18" s="66">
        <v>4</v>
      </c>
      <c r="O18" s="66">
        <v>0</v>
      </c>
      <c r="P18" s="66">
        <v>0</v>
      </c>
      <c r="Q18" s="66"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5" t="s">
        <v>47</v>
      </c>
      <c r="B19" s="56">
        <v>25</v>
      </c>
      <c r="C19" s="56">
        <v>20</v>
      </c>
      <c r="D19" s="58">
        <v>10</v>
      </c>
      <c r="E19" s="58">
        <v>4</v>
      </c>
      <c r="F19" s="58">
        <v>7</v>
      </c>
      <c r="G19" s="58">
        <v>8</v>
      </c>
      <c r="H19" s="79">
        <v>6</v>
      </c>
      <c r="I19" s="79">
        <v>6</v>
      </c>
      <c r="J19" s="79">
        <v>0</v>
      </c>
      <c r="K19" s="79">
        <v>0</v>
      </c>
      <c r="L19" s="79">
        <v>0</v>
      </c>
      <c r="M19" s="79">
        <v>0</v>
      </c>
      <c r="N19" s="79">
        <v>3</v>
      </c>
      <c r="O19" s="79">
        <v>0</v>
      </c>
      <c r="P19" s="79">
        <v>0</v>
      </c>
      <c r="Q19" s="79"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 x14ac:dyDescent="0.25">
      <c r="A20" s="191"/>
      <c r="B20" s="192">
        <f t="shared" ref="B20:L20" si="3">B17+B18+B19</f>
        <v>81</v>
      </c>
      <c r="C20" s="192">
        <f t="shared" si="3"/>
        <v>71</v>
      </c>
      <c r="D20" s="67">
        <f t="shared" si="3"/>
        <v>35</v>
      </c>
      <c r="E20" s="67">
        <f t="shared" si="3"/>
        <v>8</v>
      </c>
      <c r="F20" s="67">
        <f t="shared" si="3"/>
        <v>21</v>
      </c>
      <c r="G20" s="67">
        <f t="shared" si="3"/>
        <v>28</v>
      </c>
      <c r="H20" s="80">
        <f t="shared" si="3"/>
        <v>16</v>
      </c>
      <c r="I20" s="80">
        <f t="shared" si="3"/>
        <v>21</v>
      </c>
      <c r="J20" s="80">
        <f t="shared" si="3"/>
        <v>5</v>
      </c>
      <c r="K20" s="80">
        <f t="shared" si="3"/>
        <v>0</v>
      </c>
      <c r="L20" s="80">
        <f t="shared" si="3"/>
        <v>0</v>
      </c>
      <c r="M20" s="80">
        <f>M19</f>
        <v>0</v>
      </c>
      <c r="N20" s="80">
        <f t="shared" ref="N20:Q20" si="4">N17+N18+N19</f>
        <v>10</v>
      </c>
      <c r="O20" s="80">
        <f t="shared" si="4"/>
        <v>0</v>
      </c>
      <c r="P20" s="80">
        <f t="shared" si="4"/>
        <v>0</v>
      </c>
      <c r="Q20" s="80">
        <f t="shared" si="4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150"/>
      <c r="B21" s="150"/>
      <c r="C21" s="150"/>
      <c r="D21" s="146">
        <f>D20/C20</f>
        <v>0.49295774647887325</v>
      </c>
      <c r="E21" s="146">
        <f>E20/C20</f>
        <v>0.11267605633802817</v>
      </c>
      <c r="F21" s="146">
        <f>F20/C20</f>
        <v>0.29577464788732394</v>
      </c>
      <c r="G21" s="146">
        <f>G20/C20</f>
        <v>0.39436619718309857</v>
      </c>
      <c r="H21" s="81">
        <f>H20/C20</f>
        <v>0.22535211267605634</v>
      </c>
      <c r="I21" s="81">
        <f>I20/C20</f>
        <v>0.29577464788732394</v>
      </c>
      <c r="J21" s="81">
        <f>J20/C20</f>
        <v>7.0422535211267609E-2</v>
      </c>
      <c r="K21" s="81">
        <f>K20/C20</f>
        <v>0</v>
      </c>
      <c r="L21" s="81">
        <f>L20/C20</f>
        <v>0</v>
      </c>
      <c r="M21" s="81">
        <f>M20/C20</f>
        <v>0</v>
      </c>
      <c r="N21" s="81">
        <f>N20/C20</f>
        <v>0.14084507042253522</v>
      </c>
      <c r="O21" s="81">
        <f>O20/C20</f>
        <v>0</v>
      </c>
      <c r="P21" s="81">
        <f>P20/C20</f>
        <v>0</v>
      </c>
      <c r="Q21" s="81">
        <f>Q20/C20</f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27">
    <mergeCell ref="M5:M6"/>
    <mergeCell ref="L5:L6"/>
    <mergeCell ref="G5:G6"/>
    <mergeCell ref="J5:J6"/>
    <mergeCell ref="K5:K6"/>
    <mergeCell ref="A10:A11"/>
    <mergeCell ref="C4:P4"/>
    <mergeCell ref="A3:R3"/>
    <mergeCell ref="B10:B11"/>
    <mergeCell ref="C10:C11"/>
    <mergeCell ref="E5:E6"/>
    <mergeCell ref="F5:F6"/>
    <mergeCell ref="D5:D6"/>
    <mergeCell ref="B5:C5"/>
    <mergeCell ref="A5:A6"/>
    <mergeCell ref="N5:N6"/>
    <mergeCell ref="Q5:Q6"/>
    <mergeCell ref="P5:P6"/>
    <mergeCell ref="O5:O6"/>
    <mergeCell ref="I5:I6"/>
    <mergeCell ref="H5:H6"/>
    <mergeCell ref="A20:A21"/>
    <mergeCell ref="B20:B21"/>
    <mergeCell ref="B15:B16"/>
    <mergeCell ref="A15:A16"/>
    <mergeCell ref="C20:C21"/>
    <mergeCell ref="C15:C1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B3" sqref="B3:J29"/>
    </sheetView>
  </sheetViews>
  <sheetFormatPr defaultColWidth="14.42578125" defaultRowHeight="15" customHeight="1" x14ac:dyDescent="0.25"/>
  <cols>
    <col min="1" max="1" width="1.42578125" customWidth="1"/>
    <col min="2" max="2" width="9.5703125" customWidth="1"/>
    <col min="3" max="3" width="10.140625" customWidth="1"/>
    <col min="4" max="4" width="10.28515625" customWidth="1"/>
    <col min="5" max="5" width="10.140625" customWidth="1"/>
    <col min="6" max="7" width="9.85546875" customWidth="1"/>
    <col min="8" max="8" width="9.42578125" customWidth="1"/>
    <col min="9" max="10" width="11" customWidth="1"/>
    <col min="11" max="25" width="2.5703125" customWidth="1"/>
    <col min="26" max="26" width="12.5703125" customWidth="1"/>
  </cols>
  <sheetData>
    <row r="1" spans="1:25" ht="42.75" customHeight="1" x14ac:dyDescent="0.25">
      <c r="A1" s="1"/>
      <c r="B1" s="200" t="s">
        <v>101</v>
      </c>
      <c r="C1" s="168"/>
      <c r="D1" s="168"/>
      <c r="E1" s="168"/>
      <c r="F1" s="168"/>
      <c r="G1" s="168"/>
      <c r="H1" s="168"/>
      <c r="I1" s="168"/>
      <c r="J1" s="1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22"/>
      <c r="C2" s="23"/>
      <c r="D2" s="23"/>
      <c r="E2" s="23"/>
      <c r="F2" s="23"/>
      <c r="G2" s="23"/>
      <c r="H2" s="23"/>
      <c r="I2" s="96"/>
      <c r="J2" s="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x14ac:dyDescent="0.25">
      <c r="A3" s="1"/>
      <c r="B3" s="164" t="s">
        <v>3</v>
      </c>
      <c r="C3" s="202" t="s">
        <v>33</v>
      </c>
      <c r="D3" s="166"/>
      <c r="E3" s="169" t="s">
        <v>34</v>
      </c>
      <c r="F3" s="170"/>
      <c r="G3" s="170"/>
      <c r="H3" s="171"/>
      <c r="I3" s="97" t="s">
        <v>35</v>
      </c>
      <c r="J3" s="97" t="s">
        <v>35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2.25" customHeight="1" x14ac:dyDescent="0.25">
      <c r="A4" s="1"/>
      <c r="B4" s="149"/>
      <c r="C4" s="203" t="s">
        <v>102</v>
      </c>
      <c r="D4" s="157"/>
      <c r="E4" s="164" t="s">
        <v>36</v>
      </c>
      <c r="F4" s="164" t="s">
        <v>37</v>
      </c>
      <c r="G4" s="164" t="s">
        <v>38</v>
      </c>
      <c r="H4" s="164" t="s">
        <v>39</v>
      </c>
      <c r="I4" s="201" t="s">
        <v>40</v>
      </c>
      <c r="J4" s="98" t="s">
        <v>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 x14ac:dyDescent="0.25">
      <c r="A5" s="1"/>
      <c r="B5" s="149"/>
      <c r="C5" s="163" t="s">
        <v>42</v>
      </c>
      <c r="D5" s="99" t="s">
        <v>43</v>
      </c>
      <c r="E5" s="149"/>
      <c r="F5" s="149"/>
      <c r="G5" s="149"/>
      <c r="H5" s="149"/>
      <c r="I5" s="149"/>
      <c r="J5" s="201" t="s">
        <v>44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1"/>
      <c r="B6" s="150"/>
      <c r="C6" s="150"/>
      <c r="D6" s="100" t="s">
        <v>103</v>
      </c>
      <c r="E6" s="150"/>
      <c r="F6" s="150"/>
      <c r="G6" s="150"/>
      <c r="H6" s="150"/>
      <c r="I6" s="150"/>
      <c r="J6" s="15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54" t="s">
        <v>27</v>
      </c>
      <c r="C7" s="152">
        <v>34</v>
      </c>
      <c r="D7" s="152">
        <v>29</v>
      </c>
      <c r="E7" s="152">
        <v>4</v>
      </c>
      <c r="F7" s="152">
        <v>18</v>
      </c>
      <c r="G7" s="152">
        <v>7</v>
      </c>
      <c r="H7" s="152">
        <v>0</v>
      </c>
      <c r="I7" s="153">
        <v>100</v>
      </c>
      <c r="J7" s="153">
        <v>76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"/>
      <c r="B8" s="150"/>
      <c r="C8" s="150"/>
      <c r="D8" s="150"/>
      <c r="E8" s="150"/>
      <c r="F8" s="150"/>
      <c r="G8" s="150"/>
      <c r="H8" s="150"/>
      <c r="I8" s="150"/>
      <c r="J8" s="15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54" t="s">
        <v>28</v>
      </c>
      <c r="C9" s="152">
        <v>36</v>
      </c>
      <c r="D9" s="152">
        <v>34</v>
      </c>
      <c r="E9" s="152">
        <v>4</v>
      </c>
      <c r="F9" s="152">
        <v>21</v>
      </c>
      <c r="G9" s="152">
        <v>9</v>
      </c>
      <c r="H9" s="152">
        <v>0</v>
      </c>
      <c r="I9" s="153">
        <v>100</v>
      </c>
      <c r="J9" s="153">
        <v>73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"/>
      <c r="B10" s="150"/>
      <c r="C10" s="150"/>
      <c r="D10" s="150"/>
      <c r="E10" s="150"/>
      <c r="F10" s="150"/>
      <c r="G10" s="150"/>
      <c r="H10" s="150"/>
      <c r="I10" s="150"/>
      <c r="J10" s="15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54" t="s">
        <v>29</v>
      </c>
      <c r="C11" s="152">
        <v>35</v>
      </c>
      <c r="D11" s="152">
        <v>34</v>
      </c>
      <c r="E11" s="152">
        <v>7</v>
      </c>
      <c r="F11" s="152">
        <v>19</v>
      </c>
      <c r="G11" s="152">
        <v>8</v>
      </c>
      <c r="H11" s="152">
        <v>0</v>
      </c>
      <c r="I11" s="153">
        <v>100</v>
      </c>
      <c r="J11" s="153">
        <v>76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"/>
      <c r="B12" s="150"/>
      <c r="C12" s="150"/>
      <c r="D12" s="150"/>
      <c r="E12" s="150"/>
      <c r="F12" s="150"/>
      <c r="G12" s="150"/>
      <c r="H12" s="150"/>
      <c r="I12" s="150"/>
      <c r="J12" s="15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 x14ac:dyDescent="0.25">
      <c r="A13" s="1"/>
      <c r="B13" s="154"/>
      <c r="C13" s="159">
        <f t="shared" ref="C13:H13" si="0">C7+C9+C11</f>
        <v>105</v>
      </c>
      <c r="D13" s="159">
        <f t="shared" si="0"/>
        <v>97</v>
      </c>
      <c r="E13" s="33">
        <f t="shared" si="0"/>
        <v>15</v>
      </c>
      <c r="F13" s="33">
        <f t="shared" si="0"/>
        <v>58</v>
      </c>
      <c r="G13" s="33">
        <f t="shared" si="0"/>
        <v>24</v>
      </c>
      <c r="H13" s="33">
        <f t="shared" si="0"/>
        <v>0</v>
      </c>
      <c r="I13" s="155">
        <f>(E13+F13+G13)*100/D13</f>
        <v>100</v>
      </c>
      <c r="J13" s="155">
        <f>(E13+F13)*100/D13</f>
        <v>75.257731958762889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25" customHeight="1" x14ac:dyDescent="0.25">
      <c r="A14" s="1"/>
      <c r="B14" s="150"/>
      <c r="C14" s="150"/>
      <c r="D14" s="150"/>
      <c r="E14" s="35">
        <f>E13/D13</f>
        <v>0.15463917525773196</v>
      </c>
      <c r="F14" s="35">
        <f>F13/D13</f>
        <v>0.59793814432989689</v>
      </c>
      <c r="G14" s="35">
        <f>G13/D13</f>
        <v>0.24742268041237114</v>
      </c>
      <c r="H14" s="35">
        <f>H13/D13</f>
        <v>0</v>
      </c>
      <c r="I14" s="150"/>
      <c r="J14" s="15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54" t="s">
        <v>30</v>
      </c>
      <c r="C15" s="152">
        <v>32</v>
      </c>
      <c r="D15" s="152">
        <v>29</v>
      </c>
      <c r="E15" s="152">
        <v>9</v>
      </c>
      <c r="F15" s="152">
        <v>7</v>
      </c>
      <c r="G15" s="152">
        <v>13</v>
      </c>
      <c r="H15" s="152">
        <v>0</v>
      </c>
      <c r="I15" s="153">
        <v>100</v>
      </c>
      <c r="J15" s="153">
        <v>55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"/>
      <c r="B16" s="150"/>
      <c r="C16" s="150"/>
      <c r="D16" s="150"/>
      <c r="E16" s="150"/>
      <c r="F16" s="150"/>
      <c r="G16" s="150"/>
      <c r="H16" s="150"/>
      <c r="I16" s="150"/>
      <c r="J16" s="150"/>
      <c r="K16" s="1"/>
      <c r="L16" s="1"/>
      <c r="M16" s="1"/>
      <c r="N16" s="1"/>
      <c r="O16" s="1" t="s">
        <v>104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54" t="s">
        <v>31</v>
      </c>
      <c r="C17" s="152">
        <v>27</v>
      </c>
      <c r="D17" s="152">
        <v>18</v>
      </c>
      <c r="E17" s="152">
        <v>7</v>
      </c>
      <c r="F17" s="152">
        <v>8</v>
      </c>
      <c r="G17" s="152">
        <v>1</v>
      </c>
      <c r="H17" s="152">
        <v>2</v>
      </c>
      <c r="I17" s="153">
        <v>89</v>
      </c>
      <c r="J17" s="153">
        <v>83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150"/>
      <c r="C18" s="150"/>
      <c r="D18" s="150"/>
      <c r="E18" s="150"/>
      <c r="F18" s="150"/>
      <c r="G18" s="150"/>
      <c r="H18" s="150"/>
      <c r="I18" s="150"/>
      <c r="J18" s="15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6.25" customHeight="1" x14ac:dyDescent="0.25">
      <c r="A19" s="1"/>
      <c r="B19" s="101" t="s">
        <v>32</v>
      </c>
      <c r="C19" s="102">
        <v>26</v>
      </c>
      <c r="D19" s="102">
        <v>21</v>
      </c>
      <c r="E19" s="103">
        <v>5</v>
      </c>
      <c r="F19" s="103">
        <v>11</v>
      </c>
      <c r="G19" s="103">
        <v>5</v>
      </c>
      <c r="H19" s="103">
        <v>0</v>
      </c>
      <c r="I19" s="104">
        <v>100</v>
      </c>
      <c r="J19" s="104">
        <v>76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 x14ac:dyDescent="0.25">
      <c r="A20" s="1"/>
      <c r="B20" s="160"/>
      <c r="C20" s="151">
        <f t="shared" ref="C20:H20" si="1">C15+C17+C19</f>
        <v>85</v>
      </c>
      <c r="D20" s="151">
        <f t="shared" si="1"/>
        <v>68</v>
      </c>
      <c r="E20" s="33">
        <f t="shared" si="1"/>
        <v>21</v>
      </c>
      <c r="F20" s="33">
        <f t="shared" si="1"/>
        <v>26</v>
      </c>
      <c r="G20" s="33">
        <f t="shared" si="1"/>
        <v>19</v>
      </c>
      <c r="H20" s="33">
        <f t="shared" si="1"/>
        <v>2</v>
      </c>
      <c r="I20" s="155">
        <f>(E20+F20+G20)*100/D20</f>
        <v>97.058823529411768</v>
      </c>
      <c r="J20" s="155">
        <f>(E20+F20)*100/D20</f>
        <v>69.117647058823536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 x14ac:dyDescent="0.25">
      <c r="A21" s="1"/>
      <c r="B21" s="150"/>
      <c r="C21" s="150"/>
      <c r="D21" s="150"/>
      <c r="E21" s="35">
        <f>E20/D20</f>
        <v>0.30882352941176472</v>
      </c>
      <c r="F21" s="35">
        <f>F20/D20</f>
        <v>0.38235294117647056</v>
      </c>
      <c r="G21" s="35">
        <f>G20/D20</f>
        <v>0.27941176470588236</v>
      </c>
      <c r="H21" s="35">
        <f>H20/D20</f>
        <v>2.9411764705882353E-2</v>
      </c>
      <c r="I21" s="150"/>
      <c r="J21" s="15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54" t="s">
        <v>45</v>
      </c>
      <c r="C22" s="152">
        <v>28</v>
      </c>
      <c r="D22" s="152">
        <v>23</v>
      </c>
      <c r="E22" s="152">
        <v>3</v>
      </c>
      <c r="F22" s="152">
        <v>9</v>
      </c>
      <c r="G22" s="152">
        <v>9</v>
      </c>
      <c r="H22" s="152">
        <v>2</v>
      </c>
      <c r="I22" s="153">
        <v>80</v>
      </c>
      <c r="J22" s="153">
        <v>52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"/>
      <c r="B23" s="150"/>
      <c r="C23" s="150"/>
      <c r="D23" s="150"/>
      <c r="E23" s="150"/>
      <c r="F23" s="150"/>
      <c r="G23" s="150"/>
      <c r="H23" s="150"/>
      <c r="I23" s="150"/>
      <c r="J23" s="15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54" t="s">
        <v>46</v>
      </c>
      <c r="C24" s="152">
        <v>28</v>
      </c>
      <c r="D24" s="152">
        <v>28</v>
      </c>
      <c r="E24" s="152">
        <v>10</v>
      </c>
      <c r="F24" s="152">
        <v>12</v>
      </c>
      <c r="G24" s="152">
        <v>5</v>
      </c>
      <c r="H24" s="152">
        <v>1</v>
      </c>
      <c r="I24" s="153">
        <v>92</v>
      </c>
      <c r="J24" s="153">
        <v>68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150"/>
      <c r="C25" s="150"/>
      <c r="D25" s="150"/>
      <c r="E25" s="150"/>
      <c r="F25" s="150"/>
      <c r="G25" s="150"/>
      <c r="H25" s="150"/>
      <c r="I25" s="150"/>
      <c r="J25" s="15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54" t="s">
        <v>47</v>
      </c>
      <c r="C26" s="152">
        <v>25</v>
      </c>
      <c r="D26" s="152">
        <v>20</v>
      </c>
      <c r="E26" s="152">
        <v>5</v>
      </c>
      <c r="F26" s="152">
        <v>8</v>
      </c>
      <c r="G26" s="152">
        <v>4</v>
      </c>
      <c r="H26" s="152">
        <v>3</v>
      </c>
      <c r="I26" s="153">
        <v>85</v>
      </c>
      <c r="J26" s="153">
        <v>65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150"/>
      <c r="C27" s="150"/>
      <c r="D27" s="150"/>
      <c r="E27" s="150"/>
      <c r="F27" s="150"/>
      <c r="G27" s="150"/>
      <c r="H27" s="150"/>
      <c r="I27" s="150"/>
      <c r="J27" s="15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 x14ac:dyDescent="0.25">
      <c r="A28" s="1"/>
      <c r="B28" s="159"/>
      <c r="C28" s="159">
        <f t="shared" ref="C28:H28" si="2">C22+C24+C26</f>
        <v>81</v>
      </c>
      <c r="D28" s="159">
        <f t="shared" si="2"/>
        <v>71</v>
      </c>
      <c r="E28" s="33">
        <f t="shared" si="2"/>
        <v>18</v>
      </c>
      <c r="F28" s="33">
        <f t="shared" si="2"/>
        <v>29</v>
      </c>
      <c r="G28" s="33">
        <f t="shared" si="2"/>
        <v>18</v>
      </c>
      <c r="H28" s="33">
        <f t="shared" si="2"/>
        <v>6</v>
      </c>
      <c r="I28" s="155">
        <f>(E28+F28+G28)*100/D28</f>
        <v>91.549295774647888</v>
      </c>
      <c r="J28" s="155">
        <f>(E28+F28)*100/D28</f>
        <v>66.197183098591552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25" customHeight="1" x14ac:dyDescent="0.25">
      <c r="A29" s="1"/>
      <c r="B29" s="150"/>
      <c r="C29" s="150"/>
      <c r="D29" s="150"/>
      <c r="E29" s="35">
        <f>E28/D28</f>
        <v>0.25352112676056338</v>
      </c>
      <c r="F29" s="35">
        <f>F28/D28</f>
        <v>0.40845070422535212</v>
      </c>
      <c r="G29" s="35">
        <f>G28/D28</f>
        <v>0.25352112676056338</v>
      </c>
      <c r="H29" s="35">
        <f>H28/D28</f>
        <v>8.4507042253521125E-2</v>
      </c>
      <c r="I29" s="150"/>
      <c r="J29" s="15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09"/>
      <c r="J30" s="10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09"/>
      <c r="J31" s="10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09"/>
      <c r="J32" s="10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09"/>
      <c r="J33" s="10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09"/>
      <c r="J34" s="10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mergeCells count="99">
    <mergeCell ref="B26:B27"/>
    <mergeCell ref="B28:B29"/>
    <mergeCell ref="C26:C27"/>
    <mergeCell ref="C28:C29"/>
    <mergeCell ref="B17:B18"/>
    <mergeCell ref="C17:C18"/>
    <mergeCell ref="C20:C21"/>
    <mergeCell ref="C22:C23"/>
    <mergeCell ref="B22:B23"/>
    <mergeCell ref="B20:B21"/>
    <mergeCell ref="B24:B25"/>
    <mergeCell ref="C24:C25"/>
    <mergeCell ref="C13:C14"/>
    <mergeCell ref="C11:C12"/>
    <mergeCell ref="D11:D12"/>
    <mergeCell ref="E11:E12"/>
    <mergeCell ref="B13:B14"/>
    <mergeCell ref="B11:B12"/>
    <mergeCell ref="B15:B16"/>
    <mergeCell ref="C15:C16"/>
    <mergeCell ref="E17:E18"/>
    <mergeCell ref="E22:E23"/>
    <mergeCell ref="D22:D23"/>
    <mergeCell ref="D17:D18"/>
    <mergeCell ref="D20:D21"/>
    <mergeCell ref="H17:H18"/>
    <mergeCell ref="F24:F25"/>
    <mergeCell ref="F22:F23"/>
    <mergeCell ref="E24:E25"/>
    <mergeCell ref="E26:E27"/>
    <mergeCell ref="D28:D29"/>
    <mergeCell ref="D24:D25"/>
    <mergeCell ref="D26:D27"/>
    <mergeCell ref="I13:I14"/>
    <mergeCell ref="H15:H16"/>
    <mergeCell ref="D15:D16"/>
    <mergeCell ref="D13:D14"/>
    <mergeCell ref="I24:I25"/>
    <mergeCell ref="I22:I23"/>
    <mergeCell ref="I28:I29"/>
    <mergeCell ref="I15:I16"/>
    <mergeCell ref="I17:I18"/>
    <mergeCell ref="I26:I27"/>
    <mergeCell ref="G26:G27"/>
    <mergeCell ref="H26:H27"/>
    <mergeCell ref="F26:F27"/>
    <mergeCell ref="B1:J1"/>
    <mergeCell ref="E3:H3"/>
    <mergeCell ref="J5:J6"/>
    <mergeCell ref="G4:G6"/>
    <mergeCell ref="C5:C6"/>
    <mergeCell ref="B3:B6"/>
    <mergeCell ref="C3:D3"/>
    <mergeCell ref="C4:D4"/>
    <mergeCell ref="F4:F6"/>
    <mergeCell ref="I4:I6"/>
    <mergeCell ref="E4:E6"/>
    <mergeCell ref="H4:H6"/>
    <mergeCell ref="J28:J29"/>
    <mergeCell ref="J11:J12"/>
    <mergeCell ref="J9:J10"/>
    <mergeCell ref="J20:J21"/>
    <mergeCell ref="J15:J16"/>
    <mergeCell ref="J13:J14"/>
    <mergeCell ref="J17:J18"/>
    <mergeCell ref="J26:J27"/>
    <mergeCell ref="B9:B10"/>
    <mergeCell ref="B7:B8"/>
    <mergeCell ref="C9:C10"/>
    <mergeCell ref="C7:C8"/>
    <mergeCell ref="J24:J25"/>
    <mergeCell ref="J22:J23"/>
    <mergeCell ref="I20:I21"/>
    <mergeCell ref="G24:G25"/>
    <mergeCell ref="H24:H25"/>
    <mergeCell ref="E15:E16"/>
    <mergeCell ref="G15:G16"/>
    <mergeCell ref="G22:G23"/>
    <mergeCell ref="H22:H23"/>
    <mergeCell ref="F15:F16"/>
    <mergeCell ref="F17:F18"/>
    <mergeCell ref="G17:G18"/>
    <mergeCell ref="D7:D8"/>
    <mergeCell ref="D9:D10"/>
    <mergeCell ref="G9:G10"/>
    <mergeCell ref="E7:E8"/>
    <mergeCell ref="E9:E10"/>
    <mergeCell ref="F11:F12"/>
    <mergeCell ref="F9:F10"/>
    <mergeCell ref="J7:J8"/>
    <mergeCell ref="G7:G8"/>
    <mergeCell ref="H11:H12"/>
    <mergeCell ref="H9:H10"/>
    <mergeCell ref="I11:I12"/>
    <mergeCell ref="G11:G12"/>
    <mergeCell ref="I9:I10"/>
    <mergeCell ref="I7:I8"/>
    <mergeCell ref="F7:F8"/>
    <mergeCell ref="H7:H8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1" workbookViewId="0">
      <selection activeCell="R1" sqref="R1:X30"/>
    </sheetView>
  </sheetViews>
  <sheetFormatPr defaultColWidth="14.42578125" defaultRowHeight="15" customHeight="1" x14ac:dyDescent="0.25"/>
  <cols>
    <col min="1" max="2" width="2.5703125" customWidth="1"/>
    <col min="3" max="3" width="5.5703125" customWidth="1"/>
    <col min="4" max="4" width="7.85546875" customWidth="1"/>
    <col min="5" max="5" width="8.42578125" customWidth="1"/>
    <col min="6" max="6" width="8.28515625" customWidth="1"/>
    <col min="7" max="8" width="8.85546875" customWidth="1"/>
    <col min="9" max="9" width="5.42578125" customWidth="1"/>
    <col min="10" max="17" width="2.5703125" customWidth="1"/>
    <col min="18" max="26" width="12.5703125" customWidth="1"/>
  </cols>
  <sheetData>
    <row r="1" spans="1:26" ht="21.75" customHeight="1" x14ac:dyDescent="0.35">
      <c r="A1" s="1"/>
      <c r="B1" s="1"/>
      <c r="C1" s="1"/>
      <c r="D1" s="204" t="s">
        <v>109</v>
      </c>
      <c r="E1" s="1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8.75" customHeight="1" x14ac:dyDescent="0.3">
      <c r="A3" s="1"/>
      <c r="B3" s="1"/>
      <c r="C3" s="38"/>
      <c r="D3" s="110" t="s">
        <v>110</v>
      </c>
      <c r="E3" s="110" t="s">
        <v>111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3">
      <c r="A4" s="1"/>
      <c r="B4" s="1"/>
      <c r="C4" s="4" t="s">
        <v>5</v>
      </c>
      <c r="D4" s="40">
        <v>15</v>
      </c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3">
      <c r="A5" s="1"/>
      <c r="B5" s="1"/>
      <c r="C5" s="4" t="s">
        <v>48</v>
      </c>
      <c r="D5" s="40">
        <v>60</v>
      </c>
      <c r="E5" s="4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1"/>
      <c r="B6" s="1"/>
      <c r="C6" s="4" t="s">
        <v>49</v>
      </c>
      <c r="D6" s="40">
        <v>25</v>
      </c>
      <c r="E6" s="4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3">
      <c r="A7" s="1"/>
      <c r="B7" s="1"/>
      <c r="C7" s="4" t="s">
        <v>50</v>
      </c>
      <c r="D7" s="40"/>
      <c r="E7" s="4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35">
      <c r="A8" s="1"/>
      <c r="B8" s="1"/>
      <c r="C8" s="1"/>
      <c r="D8" s="204" t="s">
        <v>112</v>
      </c>
      <c r="E8" s="16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6" ht="78.75" customHeight="1" x14ac:dyDescent="0.3">
      <c r="A10" s="1"/>
      <c r="B10" s="1"/>
      <c r="C10" s="38"/>
      <c r="D10" s="110" t="s">
        <v>113</v>
      </c>
      <c r="E10" s="110" t="s">
        <v>114</v>
      </c>
      <c r="F10" s="110" t="s">
        <v>110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6" ht="24" customHeight="1" x14ac:dyDescent="0.3">
      <c r="A11" s="1"/>
      <c r="B11" s="1"/>
      <c r="C11" s="4" t="s">
        <v>5</v>
      </c>
      <c r="D11" s="40">
        <v>19</v>
      </c>
      <c r="E11" s="40">
        <v>45</v>
      </c>
      <c r="F11" s="40">
        <v>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6" ht="21.75" customHeight="1" x14ac:dyDescent="0.3">
      <c r="A12" s="1"/>
      <c r="B12" s="1"/>
      <c r="C12" s="4" t="s">
        <v>48</v>
      </c>
      <c r="D12" s="40">
        <v>48</v>
      </c>
      <c r="E12" s="40">
        <v>43</v>
      </c>
      <c r="F12" s="40">
        <v>38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6" ht="19.5" customHeight="1" x14ac:dyDescent="0.3">
      <c r="A13" s="1"/>
      <c r="B13" s="1"/>
      <c r="C13" s="4" t="s">
        <v>49</v>
      </c>
      <c r="D13" s="40">
        <v>24</v>
      </c>
      <c r="E13" s="40">
        <v>10</v>
      </c>
      <c r="F13" s="40">
        <v>28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6" ht="24" customHeight="1" x14ac:dyDescent="0.3">
      <c r="A14" s="1"/>
      <c r="B14" s="1"/>
      <c r="C14" s="4" t="s">
        <v>50</v>
      </c>
      <c r="D14" s="40">
        <v>9</v>
      </c>
      <c r="E14" s="40">
        <v>1</v>
      </c>
      <c r="F14" s="40">
        <v>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6" ht="23.25" customHeight="1" x14ac:dyDescent="0.35">
      <c r="A15" s="1"/>
      <c r="B15" s="1"/>
      <c r="C15" s="1"/>
      <c r="D15" s="204" t="s">
        <v>115</v>
      </c>
      <c r="E15" s="16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6" ht="15.7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94.5" customHeight="1" thickBot="1" x14ac:dyDescent="0.35">
      <c r="A17" s="1"/>
      <c r="B17" s="1"/>
      <c r="C17" s="38"/>
      <c r="D17" s="110" t="s">
        <v>116</v>
      </c>
      <c r="E17" s="110" t="s">
        <v>117</v>
      </c>
      <c r="F17" s="110" t="s">
        <v>113</v>
      </c>
      <c r="G17" s="110" t="s">
        <v>114</v>
      </c>
      <c r="H17" s="110" t="s">
        <v>110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9.5" customHeight="1" thickBot="1" x14ac:dyDescent="0.35">
      <c r="A18" s="1"/>
      <c r="B18" s="1"/>
      <c r="C18" s="4" t="s">
        <v>5</v>
      </c>
      <c r="D18" s="40">
        <v>19</v>
      </c>
      <c r="E18" s="40">
        <v>20</v>
      </c>
      <c r="F18" s="40">
        <v>20</v>
      </c>
      <c r="G18" s="127">
        <v>28</v>
      </c>
      <c r="H18" s="127">
        <v>25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9.5" customHeight="1" thickBot="1" x14ac:dyDescent="0.35">
      <c r="A19" s="1"/>
      <c r="B19" s="1"/>
      <c r="C19" s="4" t="s">
        <v>48</v>
      </c>
      <c r="D19" s="40">
        <v>48</v>
      </c>
      <c r="E19" s="40">
        <v>47</v>
      </c>
      <c r="F19" s="40">
        <v>45</v>
      </c>
      <c r="G19" s="127">
        <v>42</v>
      </c>
      <c r="H19" s="127">
        <v>42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9.5" customHeight="1" thickBot="1" x14ac:dyDescent="0.35">
      <c r="A20" s="1"/>
      <c r="B20" s="1"/>
      <c r="C20" s="4" t="s">
        <v>49</v>
      </c>
      <c r="D20" s="40">
        <v>24</v>
      </c>
      <c r="E20" s="40">
        <v>21</v>
      </c>
      <c r="F20" s="40">
        <v>29</v>
      </c>
      <c r="G20" s="127">
        <v>18</v>
      </c>
      <c r="H20" s="127">
        <v>25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9.5" customHeight="1" thickBot="1" x14ac:dyDescent="0.35">
      <c r="A21" s="1"/>
      <c r="B21" s="1"/>
      <c r="C21" s="4" t="s">
        <v>50</v>
      </c>
      <c r="D21" s="40">
        <v>9</v>
      </c>
      <c r="E21" s="40">
        <v>12</v>
      </c>
      <c r="F21" s="40">
        <v>6</v>
      </c>
      <c r="G21" s="127">
        <v>12</v>
      </c>
      <c r="H21" s="127">
        <v>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3">
    <mergeCell ref="D15:E15"/>
    <mergeCell ref="D8:E8"/>
    <mergeCell ref="D1:E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T11" sqref="T11"/>
    </sheetView>
  </sheetViews>
  <sheetFormatPr defaultColWidth="14.42578125" defaultRowHeight="15" customHeight="1" x14ac:dyDescent="0.25"/>
  <cols>
    <col min="1" max="1" width="6.85546875" customWidth="1"/>
    <col min="2" max="2" width="6.42578125" customWidth="1"/>
    <col min="3" max="3" width="5" customWidth="1"/>
    <col min="4" max="4" width="6" customWidth="1"/>
    <col min="5" max="8" width="5.5703125" customWidth="1"/>
    <col min="9" max="9" width="5.28515625" customWidth="1"/>
    <col min="10" max="10" width="5.7109375" customWidth="1"/>
    <col min="11" max="12" width="5.42578125" customWidth="1"/>
    <col min="13" max="13" width="6.7109375" customWidth="1"/>
    <col min="14" max="14" width="5.140625" customWidth="1"/>
    <col min="15" max="15" width="4.7109375" customWidth="1"/>
    <col min="16" max="16" width="5.7109375" customWidth="1"/>
    <col min="17" max="17" width="5" customWidth="1"/>
    <col min="18" max="26" width="2.5703125" customWidth="1"/>
    <col min="27" max="27" width="11.5703125" customWidth="1"/>
  </cols>
  <sheetData>
    <row r="1" spans="1:27" ht="24" customHeight="1" x14ac:dyDescent="0.3">
      <c r="A1" s="8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 x14ac:dyDescent="0.3">
      <c r="A2" s="83"/>
      <c r="B2" s="210" t="s">
        <v>78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x14ac:dyDescent="0.3">
      <c r="A3" s="8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217" t="s">
        <v>3</v>
      </c>
      <c r="B4" s="213"/>
      <c r="C4" s="205" t="s">
        <v>79</v>
      </c>
      <c r="D4" s="187"/>
      <c r="E4" s="187"/>
      <c r="F4" s="187"/>
      <c r="G4" s="187"/>
      <c r="H4" s="205" t="s">
        <v>80</v>
      </c>
      <c r="I4" s="187"/>
      <c r="J4" s="166"/>
      <c r="K4" s="205" t="s">
        <v>81</v>
      </c>
      <c r="L4" s="166"/>
      <c r="M4" s="214" t="s">
        <v>82</v>
      </c>
      <c r="N4" s="187"/>
      <c r="O4" s="166"/>
      <c r="P4" s="205" t="s">
        <v>83</v>
      </c>
      <c r="Q4" s="166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49"/>
      <c r="B5" s="149"/>
      <c r="C5" s="206"/>
      <c r="D5" s="168"/>
      <c r="E5" s="168"/>
      <c r="F5" s="168"/>
      <c r="G5" s="168"/>
      <c r="H5" s="206"/>
      <c r="I5" s="168"/>
      <c r="J5" s="207"/>
      <c r="K5" s="215" t="s">
        <v>84</v>
      </c>
      <c r="L5" s="207"/>
      <c r="M5" s="212" t="s">
        <v>85</v>
      </c>
      <c r="N5" s="168"/>
      <c r="O5" s="207"/>
      <c r="P5" s="206"/>
      <c r="Q5" s="207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5">
      <c r="A6" s="149"/>
      <c r="B6" s="149"/>
      <c r="C6" s="206"/>
      <c r="D6" s="168"/>
      <c r="E6" s="168"/>
      <c r="F6" s="168"/>
      <c r="G6" s="168"/>
      <c r="H6" s="162"/>
      <c r="I6" s="173"/>
      <c r="J6" s="157"/>
      <c r="K6" s="216"/>
      <c r="L6" s="157"/>
      <c r="M6" s="211" t="s">
        <v>84</v>
      </c>
      <c r="N6" s="173"/>
      <c r="O6" s="157"/>
      <c r="P6" s="162"/>
      <c r="Q6" s="157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86.25" customHeight="1" x14ac:dyDescent="0.25">
      <c r="A7" s="149"/>
      <c r="B7" s="149"/>
      <c r="C7" s="208" t="s">
        <v>86</v>
      </c>
      <c r="D7" s="209" t="s">
        <v>87</v>
      </c>
      <c r="E7" s="208" t="s">
        <v>88</v>
      </c>
      <c r="F7" s="208" t="s">
        <v>89</v>
      </c>
      <c r="G7" s="208" t="s">
        <v>90</v>
      </c>
      <c r="H7" s="208" t="s">
        <v>91</v>
      </c>
      <c r="I7" s="208" t="s">
        <v>92</v>
      </c>
      <c r="J7" s="208" t="s">
        <v>93</v>
      </c>
      <c r="K7" s="208" t="s">
        <v>94</v>
      </c>
      <c r="L7" s="208" t="s">
        <v>95</v>
      </c>
      <c r="M7" s="208" t="s">
        <v>96</v>
      </c>
      <c r="N7" s="208" t="s">
        <v>97</v>
      </c>
      <c r="O7" s="208" t="s">
        <v>98</v>
      </c>
      <c r="P7" s="208" t="s">
        <v>99</v>
      </c>
      <c r="Q7" s="208" t="s">
        <v>100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69.75" customHeight="1" x14ac:dyDescent="0.2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 x14ac:dyDescent="0.25">
      <c r="A9" s="55" t="s">
        <v>27</v>
      </c>
      <c r="B9" s="56">
        <v>34</v>
      </c>
      <c r="C9" s="58">
        <v>11</v>
      </c>
      <c r="D9" s="58">
        <v>11</v>
      </c>
      <c r="E9" s="58">
        <v>9</v>
      </c>
      <c r="F9" s="88">
        <v>2</v>
      </c>
      <c r="G9" s="89">
        <v>1</v>
      </c>
      <c r="H9" s="89">
        <v>3</v>
      </c>
      <c r="I9" s="89">
        <v>10</v>
      </c>
      <c r="J9" s="89">
        <v>21</v>
      </c>
      <c r="K9" s="89">
        <v>16</v>
      </c>
      <c r="L9" s="89">
        <v>21</v>
      </c>
      <c r="M9" s="89">
        <v>27</v>
      </c>
      <c r="N9" s="89">
        <v>7</v>
      </c>
      <c r="O9" s="72"/>
      <c r="P9" s="89">
        <v>24</v>
      </c>
      <c r="Q9" s="89">
        <v>10</v>
      </c>
      <c r="R9" s="1"/>
      <c r="S9" s="1"/>
      <c r="T9" s="1"/>
      <c r="U9" s="1"/>
      <c r="V9" s="1"/>
      <c r="W9" s="1"/>
      <c r="X9" s="90"/>
      <c r="Y9" s="1"/>
      <c r="Z9" s="1"/>
      <c r="AA9" s="1"/>
    </row>
    <row r="10" spans="1:27" ht="20.25" customHeight="1" x14ac:dyDescent="0.25">
      <c r="A10" s="55" t="s">
        <v>28</v>
      </c>
      <c r="B10" s="56">
        <v>36</v>
      </c>
      <c r="C10" s="58">
        <v>9</v>
      </c>
      <c r="D10" s="58">
        <v>16</v>
      </c>
      <c r="E10" s="58">
        <v>6</v>
      </c>
      <c r="F10" s="59">
        <v>2</v>
      </c>
      <c r="G10" s="68"/>
      <c r="H10" s="66">
        <v>5</v>
      </c>
      <c r="I10" s="66">
        <v>4</v>
      </c>
      <c r="J10" s="66">
        <v>27</v>
      </c>
      <c r="K10" s="66">
        <v>11</v>
      </c>
      <c r="L10" s="66">
        <v>25</v>
      </c>
      <c r="M10" s="66">
        <v>33</v>
      </c>
      <c r="N10" s="66">
        <v>3</v>
      </c>
      <c r="O10" s="68"/>
      <c r="P10" s="66">
        <v>36</v>
      </c>
      <c r="Q10" s="68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25">
      <c r="A11" s="55" t="s">
        <v>29</v>
      </c>
      <c r="B11" s="56">
        <v>35</v>
      </c>
      <c r="C11" s="59">
        <v>10</v>
      </c>
      <c r="D11" s="59">
        <v>18</v>
      </c>
      <c r="E11" s="59">
        <v>4</v>
      </c>
      <c r="F11" s="59">
        <v>3</v>
      </c>
      <c r="G11" s="68"/>
      <c r="H11" s="66">
        <v>7</v>
      </c>
      <c r="I11" s="66">
        <v>8</v>
      </c>
      <c r="J11" s="66">
        <v>20</v>
      </c>
      <c r="K11" s="66">
        <v>19</v>
      </c>
      <c r="L11" s="66">
        <v>16</v>
      </c>
      <c r="M11" s="66">
        <v>24</v>
      </c>
      <c r="N11" s="66">
        <v>10</v>
      </c>
      <c r="O11" s="66">
        <v>1</v>
      </c>
      <c r="P11" s="66">
        <v>21</v>
      </c>
      <c r="Q11" s="66">
        <v>14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25">
      <c r="A12" s="191"/>
      <c r="B12" s="218">
        <f t="shared" ref="B12:Q12" si="0">B9+B10+B11</f>
        <v>105</v>
      </c>
      <c r="C12" s="67">
        <f t="shared" si="0"/>
        <v>30</v>
      </c>
      <c r="D12" s="67">
        <f t="shared" si="0"/>
        <v>45</v>
      </c>
      <c r="E12" s="67">
        <f t="shared" si="0"/>
        <v>19</v>
      </c>
      <c r="F12" s="67">
        <f t="shared" si="0"/>
        <v>7</v>
      </c>
      <c r="G12" s="91">
        <f t="shared" si="0"/>
        <v>1</v>
      </c>
      <c r="H12" s="91">
        <f t="shared" si="0"/>
        <v>15</v>
      </c>
      <c r="I12" s="91">
        <f t="shared" si="0"/>
        <v>22</v>
      </c>
      <c r="J12" s="91">
        <f t="shared" si="0"/>
        <v>68</v>
      </c>
      <c r="K12" s="91">
        <f t="shared" si="0"/>
        <v>46</v>
      </c>
      <c r="L12" s="91">
        <f t="shared" si="0"/>
        <v>62</v>
      </c>
      <c r="M12" s="91">
        <f t="shared" si="0"/>
        <v>84</v>
      </c>
      <c r="N12" s="91">
        <f t="shared" si="0"/>
        <v>20</v>
      </c>
      <c r="O12" s="91">
        <f t="shared" si="0"/>
        <v>1</v>
      </c>
      <c r="P12" s="91">
        <f t="shared" si="0"/>
        <v>81</v>
      </c>
      <c r="Q12" s="91">
        <f t="shared" si="0"/>
        <v>24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 x14ac:dyDescent="0.25">
      <c r="A13" s="149"/>
      <c r="B13" s="206"/>
      <c r="C13" s="73">
        <f>C12/B12</f>
        <v>0.2857142857142857</v>
      </c>
      <c r="D13" s="73">
        <f>D12/B12</f>
        <v>0.42857142857142855</v>
      </c>
      <c r="E13" s="73">
        <f>E12/B12</f>
        <v>0.18095238095238095</v>
      </c>
      <c r="F13" s="73">
        <f>F12/B12</f>
        <v>6.6666666666666666E-2</v>
      </c>
      <c r="G13" s="92">
        <f>G12/B12</f>
        <v>9.5238095238095247E-3</v>
      </c>
      <c r="H13" s="92">
        <f>H12/B12</f>
        <v>0.14285714285714285</v>
      </c>
      <c r="I13" s="92">
        <f>I12/B12</f>
        <v>0.20952380952380953</v>
      </c>
      <c r="J13" s="92">
        <f>J12/B12</f>
        <v>0.64761904761904765</v>
      </c>
      <c r="K13" s="92">
        <f>K12/B12</f>
        <v>0.43809523809523809</v>
      </c>
      <c r="L13" s="92">
        <f>L12/B12</f>
        <v>0.59047619047619049</v>
      </c>
      <c r="M13" s="92">
        <f>M12/B12</f>
        <v>0.8</v>
      </c>
      <c r="N13" s="92">
        <f>N12/B12</f>
        <v>0.19047619047619047</v>
      </c>
      <c r="O13" s="92">
        <f>O12/B12</f>
        <v>9.5238095238095247E-3</v>
      </c>
      <c r="P13" s="92">
        <f>P12/B12</f>
        <v>0.77142857142857146</v>
      </c>
      <c r="Q13" s="92">
        <f>Q12/B12</f>
        <v>0.22857142857142856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50"/>
      <c r="B14" s="162"/>
      <c r="C14" s="93"/>
      <c r="D14" s="93"/>
      <c r="E14" s="93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25" customHeight="1" x14ac:dyDescent="0.25">
      <c r="A15" s="55" t="s">
        <v>30</v>
      </c>
      <c r="B15" s="70">
        <v>32</v>
      </c>
      <c r="C15" s="67">
        <v>16</v>
      </c>
      <c r="D15" s="67">
        <v>15</v>
      </c>
      <c r="E15" s="67">
        <v>1</v>
      </c>
      <c r="F15" s="67">
        <v>0</v>
      </c>
      <c r="G15" s="72">
        <v>0</v>
      </c>
      <c r="H15" s="72">
        <v>5</v>
      </c>
      <c r="I15" s="72">
        <v>19</v>
      </c>
      <c r="J15" s="72">
        <v>8</v>
      </c>
      <c r="K15" s="72">
        <v>10</v>
      </c>
      <c r="L15" s="72">
        <v>22</v>
      </c>
      <c r="M15" s="72">
        <v>32</v>
      </c>
      <c r="N15" s="72"/>
      <c r="O15" s="72"/>
      <c r="P15" s="72">
        <v>30</v>
      </c>
      <c r="Q15" s="72">
        <v>2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25">
      <c r="A16" s="55" t="s">
        <v>31</v>
      </c>
      <c r="B16" s="56">
        <v>27</v>
      </c>
      <c r="C16" s="58">
        <v>20</v>
      </c>
      <c r="D16" s="58">
        <v>7</v>
      </c>
      <c r="E16" s="58">
        <v>0</v>
      </c>
      <c r="F16" s="59">
        <v>0</v>
      </c>
      <c r="G16" s="66">
        <v>0</v>
      </c>
      <c r="H16" s="66">
        <v>11</v>
      </c>
      <c r="I16" s="66">
        <v>6</v>
      </c>
      <c r="J16" s="66">
        <v>10</v>
      </c>
      <c r="K16" s="66">
        <v>12</v>
      </c>
      <c r="L16" s="66">
        <v>15</v>
      </c>
      <c r="M16" s="66">
        <v>27</v>
      </c>
      <c r="N16" s="66">
        <v>0</v>
      </c>
      <c r="O16" s="66">
        <v>0</v>
      </c>
      <c r="P16" s="66">
        <v>23</v>
      </c>
      <c r="Q16" s="66">
        <v>4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25">
      <c r="A17" s="55" t="s">
        <v>32</v>
      </c>
      <c r="B17" s="56">
        <v>26</v>
      </c>
      <c r="C17" s="58">
        <v>15</v>
      </c>
      <c r="D17" s="58">
        <v>11</v>
      </c>
      <c r="E17" s="58">
        <v>0</v>
      </c>
      <c r="F17" s="59">
        <v>0</v>
      </c>
      <c r="G17" s="66">
        <v>0</v>
      </c>
      <c r="H17" s="66">
        <v>12</v>
      </c>
      <c r="I17" s="66">
        <v>6</v>
      </c>
      <c r="J17" s="66">
        <v>8</v>
      </c>
      <c r="K17" s="66">
        <v>10</v>
      </c>
      <c r="L17" s="66">
        <v>16</v>
      </c>
      <c r="M17" s="66">
        <v>22</v>
      </c>
      <c r="N17" s="66">
        <v>4</v>
      </c>
      <c r="O17" s="66">
        <v>0</v>
      </c>
      <c r="P17" s="66">
        <v>19</v>
      </c>
      <c r="Q17" s="66">
        <v>7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91"/>
      <c r="B18" s="192">
        <f t="shared" ref="B18:Q18" si="1">B15+B16+B17</f>
        <v>85</v>
      </c>
      <c r="C18" s="67">
        <f t="shared" si="1"/>
        <v>51</v>
      </c>
      <c r="D18" s="67">
        <f t="shared" si="1"/>
        <v>33</v>
      </c>
      <c r="E18" s="67">
        <f t="shared" si="1"/>
        <v>1</v>
      </c>
      <c r="F18" s="71">
        <f t="shared" si="1"/>
        <v>0</v>
      </c>
      <c r="G18" s="72">
        <f t="shared" si="1"/>
        <v>0</v>
      </c>
      <c r="H18" s="72">
        <f t="shared" si="1"/>
        <v>28</v>
      </c>
      <c r="I18" s="72">
        <f t="shared" si="1"/>
        <v>31</v>
      </c>
      <c r="J18" s="72">
        <f t="shared" si="1"/>
        <v>26</v>
      </c>
      <c r="K18" s="72">
        <f t="shared" si="1"/>
        <v>32</v>
      </c>
      <c r="L18" s="72">
        <f t="shared" si="1"/>
        <v>53</v>
      </c>
      <c r="M18" s="72">
        <f t="shared" si="1"/>
        <v>81</v>
      </c>
      <c r="N18" s="72">
        <f t="shared" si="1"/>
        <v>4</v>
      </c>
      <c r="O18" s="72">
        <f t="shared" si="1"/>
        <v>0</v>
      </c>
      <c r="P18" s="72">
        <f t="shared" si="1"/>
        <v>72</v>
      </c>
      <c r="Q18" s="72">
        <f t="shared" si="1"/>
        <v>13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49"/>
      <c r="B19" s="149"/>
      <c r="C19" s="73">
        <f>C18/B18</f>
        <v>0.6</v>
      </c>
      <c r="D19" s="73">
        <f>D18/B18</f>
        <v>0.38823529411764707</v>
      </c>
      <c r="E19" s="73">
        <f>E18/B18</f>
        <v>1.1764705882352941E-2</v>
      </c>
      <c r="F19" s="73">
        <f>F18/B18</f>
        <v>0</v>
      </c>
      <c r="G19" s="74">
        <f>G18/B18</f>
        <v>0</v>
      </c>
      <c r="H19" s="74">
        <f>H18/B18</f>
        <v>0.32941176470588235</v>
      </c>
      <c r="I19" s="74">
        <f>I18/B18</f>
        <v>0.36470588235294116</v>
      </c>
      <c r="J19" s="74">
        <f>J18/B18</f>
        <v>0.30588235294117649</v>
      </c>
      <c r="K19" s="74">
        <f>K18/B18</f>
        <v>0.37647058823529411</v>
      </c>
      <c r="L19" s="74">
        <f>L18/B18</f>
        <v>0.62352941176470589</v>
      </c>
      <c r="M19" s="74">
        <f>M18/B18</f>
        <v>0.95294117647058818</v>
      </c>
      <c r="N19" s="74">
        <f>N18/B18</f>
        <v>4.7058823529411764E-2</v>
      </c>
      <c r="O19" s="74">
        <f>O18/B18</f>
        <v>0</v>
      </c>
      <c r="P19" s="74">
        <f>P18/B18</f>
        <v>0.84705882352941175</v>
      </c>
      <c r="Q19" s="74">
        <f>Q18/B18</f>
        <v>0.15294117647058825</v>
      </c>
      <c r="R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50"/>
      <c r="B20" s="150"/>
      <c r="C20" s="93"/>
      <c r="D20" s="93"/>
      <c r="E20" s="93"/>
      <c r="F20" s="93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 x14ac:dyDescent="0.25">
      <c r="A21" s="55" t="s">
        <v>45</v>
      </c>
      <c r="B21" s="56">
        <v>28</v>
      </c>
      <c r="C21" s="58">
        <v>25</v>
      </c>
      <c r="D21" s="58">
        <v>2</v>
      </c>
      <c r="E21" s="58">
        <v>0</v>
      </c>
      <c r="F21" s="58">
        <v>0</v>
      </c>
      <c r="G21" s="89">
        <v>0</v>
      </c>
      <c r="H21" s="89">
        <v>8</v>
      </c>
      <c r="I21" s="89">
        <v>7</v>
      </c>
      <c r="J21" s="89">
        <v>15</v>
      </c>
      <c r="K21" s="89">
        <v>15</v>
      </c>
      <c r="L21" s="89">
        <v>12</v>
      </c>
      <c r="M21" s="89">
        <v>26</v>
      </c>
      <c r="N21" s="89">
        <v>1</v>
      </c>
      <c r="O21" s="89">
        <v>0</v>
      </c>
      <c r="P21" s="89">
        <v>25</v>
      </c>
      <c r="Q21" s="89">
        <v>3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.25" customHeight="1" x14ac:dyDescent="0.25">
      <c r="A22" s="55" t="s">
        <v>46</v>
      </c>
      <c r="B22" s="56">
        <v>28</v>
      </c>
      <c r="C22" s="58">
        <v>25</v>
      </c>
      <c r="D22" s="58">
        <v>1</v>
      </c>
      <c r="E22" s="58">
        <v>0</v>
      </c>
      <c r="F22" s="59">
        <v>0</v>
      </c>
      <c r="G22" s="66">
        <v>0</v>
      </c>
      <c r="H22" s="66">
        <v>6</v>
      </c>
      <c r="I22" s="66">
        <v>5</v>
      </c>
      <c r="J22" s="66">
        <v>15</v>
      </c>
      <c r="K22" s="66">
        <v>17</v>
      </c>
      <c r="L22" s="66">
        <v>16</v>
      </c>
      <c r="M22" s="66">
        <v>27</v>
      </c>
      <c r="N22" s="66">
        <v>1</v>
      </c>
      <c r="O22" s="66">
        <v>0</v>
      </c>
      <c r="P22" s="66">
        <v>25</v>
      </c>
      <c r="Q22" s="66">
        <v>2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25" customHeight="1" x14ac:dyDescent="0.25">
      <c r="A23" s="55" t="s">
        <v>47</v>
      </c>
      <c r="B23" s="56">
        <v>25</v>
      </c>
      <c r="C23" s="58">
        <v>22</v>
      </c>
      <c r="D23" s="58">
        <v>3</v>
      </c>
      <c r="E23" s="58">
        <v>0</v>
      </c>
      <c r="F23" s="59">
        <v>0</v>
      </c>
      <c r="G23" s="66">
        <v>0</v>
      </c>
      <c r="H23" s="66">
        <v>8</v>
      </c>
      <c r="I23" s="66">
        <v>7</v>
      </c>
      <c r="J23" s="66">
        <v>10</v>
      </c>
      <c r="K23" s="66">
        <v>15</v>
      </c>
      <c r="L23" s="66">
        <v>10</v>
      </c>
      <c r="M23" s="66">
        <v>22</v>
      </c>
      <c r="N23" s="66">
        <v>3</v>
      </c>
      <c r="O23" s="66">
        <v>0</v>
      </c>
      <c r="P23" s="66">
        <v>20</v>
      </c>
      <c r="Q23" s="66"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91"/>
      <c r="B24" s="192">
        <f t="shared" ref="B24:J24" si="2">B21+B22+B23</f>
        <v>81</v>
      </c>
      <c r="C24" s="67">
        <f t="shared" si="2"/>
        <v>72</v>
      </c>
      <c r="D24" s="67">
        <f t="shared" si="2"/>
        <v>6</v>
      </c>
      <c r="E24" s="67">
        <f t="shared" si="2"/>
        <v>0</v>
      </c>
      <c r="F24" s="71">
        <f t="shared" si="2"/>
        <v>0</v>
      </c>
      <c r="G24" s="72">
        <f t="shared" si="2"/>
        <v>0</v>
      </c>
      <c r="H24" s="72">
        <f t="shared" si="2"/>
        <v>22</v>
      </c>
      <c r="I24" s="72">
        <f t="shared" si="2"/>
        <v>19</v>
      </c>
      <c r="J24" s="72">
        <f t="shared" si="2"/>
        <v>40</v>
      </c>
      <c r="K24" s="72">
        <f>L21+L22+L23</f>
        <v>38</v>
      </c>
      <c r="L24" s="72">
        <f t="shared" ref="L24:Q24" si="3">L21+L22+L23</f>
        <v>38</v>
      </c>
      <c r="M24" s="72">
        <f t="shared" si="3"/>
        <v>75</v>
      </c>
      <c r="N24" s="72">
        <f t="shared" si="3"/>
        <v>5</v>
      </c>
      <c r="O24" s="72">
        <f t="shared" si="3"/>
        <v>0</v>
      </c>
      <c r="P24" s="72">
        <f t="shared" si="3"/>
        <v>70</v>
      </c>
      <c r="Q24" s="72">
        <f t="shared" si="3"/>
        <v>10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49"/>
      <c r="B25" s="149"/>
      <c r="C25" s="73">
        <f>C24/B24</f>
        <v>0.88888888888888884</v>
      </c>
      <c r="D25" s="73">
        <f>D24/B24</f>
        <v>7.407407407407407E-2</v>
      </c>
      <c r="E25" s="73">
        <f>E24/B24</f>
        <v>0</v>
      </c>
      <c r="F25" s="73">
        <f>F24/B24</f>
        <v>0</v>
      </c>
      <c r="G25" s="74">
        <f>G24/B24</f>
        <v>0</v>
      </c>
      <c r="H25" s="74">
        <f>H24/B24</f>
        <v>0.27160493827160492</v>
      </c>
      <c r="I25" s="74">
        <f>I24/B24</f>
        <v>0.23456790123456789</v>
      </c>
      <c r="J25" s="74">
        <f>J24/B24</f>
        <v>0.49382716049382713</v>
      </c>
      <c r="K25" s="74">
        <f>K24/B24</f>
        <v>0.46913580246913578</v>
      </c>
      <c r="L25" s="74">
        <f>L24/B24</f>
        <v>0.46913580246913578</v>
      </c>
      <c r="M25" s="74">
        <f>M24/B24</f>
        <v>0.92592592592592593</v>
      </c>
      <c r="N25" s="74">
        <f>N24/B24</f>
        <v>6.1728395061728392E-2</v>
      </c>
      <c r="O25" s="74">
        <f>O24/B24</f>
        <v>0</v>
      </c>
      <c r="P25" s="74">
        <f>P24/B24</f>
        <v>0.86419753086419748</v>
      </c>
      <c r="Q25" s="74">
        <f>Q24/B24</f>
        <v>0.12345679012345678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50"/>
      <c r="B26" s="150"/>
      <c r="C26" s="93"/>
      <c r="D26" s="93"/>
      <c r="E26" s="93"/>
      <c r="F26" s="93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</sheetData>
  <mergeCells count="33">
    <mergeCell ref="A4:A8"/>
    <mergeCell ref="B24:B26"/>
    <mergeCell ref="B18:B20"/>
    <mergeCell ref="A12:A14"/>
    <mergeCell ref="B12:B14"/>
    <mergeCell ref="A24:A26"/>
    <mergeCell ref="A18:A20"/>
    <mergeCell ref="P4:Q6"/>
    <mergeCell ref="B2:Q2"/>
    <mergeCell ref="M6:O6"/>
    <mergeCell ref="M5:O5"/>
    <mergeCell ref="N7:N8"/>
    <mergeCell ref="O7:O8"/>
    <mergeCell ref="B4:B8"/>
    <mergeCell ref="M4:O4"/>
    <mergeCell ref="K4:L4"/>
    <mergeCell ref="K5:L5"/>
    <mergeCell ref="K6:L6"/>
    <mergeCell ref="P7:P8"/>
    <mergeCell ref="Q7:Q8"/>
    <mergeCell ref="H7:H8"/>
    <mergeCell ref="I7:I8"/>
    <mergeCell ref="M7:M8"/>
    <mergeCell ref="C4:G6"/>
    <mergeCell ref="H4:J6"/>
    <mergeCell ref="K7:K8"/>
    <mergeCell ref="J7:J8"/>
    <mergeCell ref="L7:L8"/>
    <mergeCell ref="C7:C8"/>
    <mergeCell ref="D7:D8"/>
    <mergeCell ref="G7:G8"/>
    <mergeCell ref="E7:E8"/>
    <mergeCell ref="F7:F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Результати моніторингу з укр. м</vt:lpstr>
      <vt:lpstr>Диктант діаграми</vt:lpstr>
      <vt:lpstr>Диктант Типові помилки</vt:lpstr>
      <vt:lpstr>Диктант .Помилки. Діаграми</vt:lpstr>
      <vt:lpstr>Типові помики. Діаграми</vt:lpstr>
      <vt:lpstr>Математика. Типові помилки</vt:lpstr>
      <vt:lpstr>Рівень навч. досягн. з матем.</vt:lpstr>
      <vt:lpstr>Навч. доягн. діаграма</vt:lpstr>
      <vt:lpstr>Результати сфор. техн. чит. </vt:lpstr>
      <vt:lpstr>Темп читання</vt:lpstr>
      <vt:lpstr>Рівень навч досяг. з техн. чит.</vt:lpstr>
      <vt:lpstr>Тех. чит. діаграми</vt:lpstr>
      <vt:lpstr>Англ мова письмо</vt:lpstr>
      <vt:lpstr>Англ мова говоріння</vt:lpstr>
      <vt:lpstr>Англ мова читання</vt:lpstr>
      <vt:lpstr>Англ мова аудіювання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2018-01-23T05:50:36Z</cp:lastPrinted>
  <dcterms:created xsi:type="dcterms:W3CDTF">2018-02-05T14:59:22Z</dcterms:created>
  <dcterms:modified xsi:type="dcterms:W3CDTF">2018-02-05T14:59:22Z</dcterms:modified>
</cp:coreProperties>
</file>